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" sheetId="1" r:id="rId3"/>
    <sheet state="visible" name="AGUARDANDO PRESTAÇÃO DE CONTAS" sheetId="2" r:id="rId4"/>
    <sheet state="visible" name="AGUARDANDO AÇÕES ADMINISTRATIVA" sheetId="3" r:id="rId5"/>
  </sheets>
  <definedNames>
    <definedName hidden="1" localSheetId="0" name="_xlnm._FilterDatabase">RESUMO!$A$13:$V$71</definedName>
    <definedName hidden="1" localSheetId="1" name="_xlnm._FilterDatabase">'AGUARDANDO PRESTAÇÃO DE CONTAS'!$B$5:$K$10</definedName>
    <definedName hidden="1" localSheetId="2" name="_xlnm._FilterDatabase">'AGUARDANDO AÇÕES ADMINISTRATIVA'!$A$10:$Z$53</definedName>
  </definedNames>
  <calcPr/>
</workbook>
</file>

<file path=xl/sharedStrings.xml><?xml version="1.0" encoding="utf-8"?>
<sst xmlns="http://schemas.openxmlformats.org/spreadsheetml/2006/main" count="506" uniqueCount="241">
  <si>
    <t>A Realizar</t>
  </si>
  <si>
    <t>2º Trimestre 2018</t>
  </si>
  <si>
    <t>Projetos Cadastrados</t>
  </si>
  <si>
    <t>Em Execução</t>
  </si>
  <si>
    <t>Prestação de Contas em Análise</t>
  </si>
  <si>
    <t>Aguardando Prestação de Contas</t>
  </si>
  <si>
    <t>3º Trimestre 2018</t>
  </si>
  <si>
    <t>Prestação de Contas Concluída</t>
  </si>
  <si>
    <t>Prestação de Contas Enviada para Análise</t>
  </si>
  <si>
    <t>Prestação de Contas Aprovada</t>
  </si>
  <si>
    <t>Em celebração</t>
  </si>
  <si>
    <t>Prestação de Contas Comprovada - Em Análise</t>
  </si>
  <si>
    <t>Prestação de Contas Em Complementação</t>
  </si>
  <si>
    <t>TOTAL</t>
  </si>
  <si>
    <t>Data da Última Atualização</t>
  </si>
  <si>
    <t>SICONV</t>
  </si>
  <si>
    <t>Nome do Convênio</t>
  </si>
  <si>
    <t>Status</t>
  </si>
  <si>
    <r>
      <rPr>
        <rFont val="Calibri"/>
        <b/>
        <color rgb="FF000000"/>
        <sz val="11.0"/>
      </rPr>
      <t xml:space="preserve">Link Acesso Livre - PLATAFORMA MAIS BRASIL - </t>
    </r>
    <r>
      <rPr>
        <rFont val="Calibri"/>
        <b/>
        <color rgb="FFFF0000"/>
        <sz val="11.0"/>
      </rPr>
      <t>O link só funciona se o usuário estiver com a página do acesso livre aberta (https://antigo.plataformamaisbrasil.gov.br/acesso-livre)</t>
    </r>
  </si>
  <si>
    <t>OSC</t>
  </si>
  <si>
    <t>Início Vigência</t>
  </si>
  <si>
    <t>Término vigência</t>
  </si>
  <si>
    <t>Vigência (meses)</t>
  </si>
  <si>
    <t>4º Trimestre 2018</t>
  </si>
  <si>
    <t>128/2016 - TC - Observatório Fluminense de Políticas Públicas em Defesa da Pessoa com Deficiência.</t>
  </si>
  <si>
    <t>https://voluntarias.plataformamaisbrasil.gov.br/voluntarias/ConsultarProposta/ResultadoDaConsultaDeConvenioSelecionarConvenio.do?idConvenio=582908&amp;destino=</t>
  </si>
  <si>
    <t>INSTITUTO BRASIL SOCIAL (IBS)</t>
  </si>
  <si>
    <t>132/2017 - TC - Regularização Ambiental na Perspectiva do Desenvolvimento Territorial Agroecológico dos Assentamentos da Reforma Agrária</t>
  </si>
  <si>
    <t>https://voluntarias.plataformamaisbrasil.gov.br/voluntarias/ConsultarProposta/ResultadoDaConsultaDeConvenioSelecionarConvenio.do?idConvenio=649897&amp;destino=</t>
  </si>
  <si>
    <t>INSTITUTO TERRA E TRABALHO</t>
  </si>
  <si>
    <t xml:space="preserve">134/2017 - TC - Centro Colaborador em Alimentação e Nutrição do Escolar (CECANE-UNIRIO) para Fortalecimento do Programa Nacional de Alimentação Escolar </t>
  </si>
  <si>
    <t>https://voluntarias.plataformamaisbrasil.gov.br/voluntarias/ConsultarProposta/ResultadoDaConsultaDeConvenioSelecionarConvenio.do?idConvenio=649745&amp;destino=</t>
  </si>
  <si>
    <t>CEPESC</t>
  </si>
  <si>
    <t xml:space="preserve">135/2017 - TC - Programa de Qualificação Social e Profissional Intinerante </t>
  </si>
  <si>
    <t>https://voluntarias.plataformamaisbrasil.gov.br/voluntarias/ConsultarProposta/ResultadoDaConsultaDeConvenioSelecionarConvenio.do?idConvenio=654517&amp;destino=</t>
  </si>
  <si>
    <t>SOLAZER</t>
  </si>
  <si>
    <t xml:space="preserve">140/2017 - TC - Cirurgias Cardíacas </t>
  </si>
  <si>
    <t>https://voluntarias.plataformamaisbrasil.gov.br/voluntarias/ConsultarProposta/ResultadoDaConsultaDeConvenioSelecionarConvenio.do?idConvenio=661901&amp;destino=</t>
  </si>
  <si>
    <t xml:space="preserve">88/2018 - TC - Agricultura Familiar </t>
  </si>
  <si>
    <t>https://voluntarias.plataformamaisbrasil.gov.br/voluntarias/ConsultarProposta/ResultadoDaConsultaDeConvenioSelecionarConvenio.do?idConvenio=713542&amp;destino=</t>
  </si>
  <si>
    <t xml:space="preserve">96/2018 - TC - Agricultura Familiar no âmbito da Pesca </t>
  </si>
  <si>
    <t>https://voluntarias.plataformamaisbrasil.gov.br/voluntarias/ConsultarProposta/ResultadoDaConsultaDeConvenioSelecionarConvenio.do?idConvenio=715410&amp;destino=</t>
  </si>
  <si>
    <t>102/2018 - TC - Apoio Técnico-Científico para o Fortalecimento e Consolidação das Políticas Públicas voltadas para a Agricultura Familiar do Brasil</t>
  </si>
  <si>
    <t>https://voluntarias.plataformamaisbrasil.gov.br/voluntarias/ConsultarProposta/ResultadoDaConsultaDeConvenioSelecionarConvenio.do?idConvenio=716456&amp;destino=</t>
  </si>
  <si>
    <t>97/2018 - TC - Projeto Cidadania em Ação</t>
  </si>
  <si>
    <t>https://voluntarias.plataformamaisbrasil.gov.br/voluntarias/ConsultarProposta/ResultadoDaConsultaDeConvenioSelecionarConvenio.do?idConvenio=717553&amp;destino=</t>
  </si>
  <si>
    <t>CENTRO DE PESQUISAS E DE AÇÕES SOCIAIS E CULTURAIS (CON-TATO)</t>
  </si>
  <si>
    <t xml:space="preserve">107/2018 - TC - Execução do Projeto "Juventude: Políticas públicas, Processos Sociais e Educação" </t>
  </si>
  <si>
    <t>https://voluntarias.plataformamaisbrasil.gov.br/voluntarias/ConsultarProposta/ResultadoDaConsultaDeConvenioSelecionarConvenio.do?idConvenio=717548&amp;destino=</t>
  </si>
  <si>
    <t>INSTITUTO CARIOCA DE ATIVIDADES (ICA)</t>
  </si>
  <si>
    <t xml:space="preserve">111/2018 - TC - Painel Analítico da Precarização do Trabalho no Brasil e suas Consequências </t>
  </si>
  <si>
    <t>https://voluntarias.plataformamaisbrasil.gov.br/voluntarias/ConsultarProposta/ResultadoDaConsultaDeConvenioSelecionarConvenio.do?idConvenio=718387&amp;destino=</t>
  </si>
  <si>
    <t xml:space="preserve">112/2018 - TC - Observatório Norte Fluminenese de Políticas Publicas - CLIPA </t>
  </si>
  <si>
    <t>https://voluntarias.plataformamaisbrasil.gov.br/voluntarias/ConsultarProposta/ResultadoDaConsultaDeConvenioSelecionarConvenio.do?idConvenio=718423&amp;destino=</t>
  </si>
  <si>
    <t>SOLARES - AÇÃO SOCIAL E CIDADANIA</t>
  </si>
  <si>
    <t>127/2018 - TC - Eduacarte</t>
  </si>
  <si>
    <t>https://voluntarias.plataformamaisbrasil.gov.br/voluntarias/ConsultarProposta/ResultadoDaConsultaDeConvenioSelecionarConvenio.do?idConvenio=723387&amp;destino=</t>
  </si>
  <si>
    <t>INSTITUTO FAIR PLAY</t>
  </si>
  <si>
    <t xml:space="preserve">134/2018 - TF - Castra-móvel </t>
  </si>
  <si>
    <t>https://voluntarias.plataformamaisbrasil.gov.br/voluntarias/ConsultarProposta/ResultadoDaConsultaDeConvenioSelecionarConvenio.do?idConvenio=726659&amp;destino=</t>
  </si>
  <si>
    <t xml:space="preserve">135/2018 - TF - Precarização do Trabalho no Brasil e suas Consequências na Região de Angra dos Reis </t>
  </si>
  <si>
    <t>https://voluntarias.plataformamaisbrasil.gov.br/voluntarias/ConsultarProposta/ResultadoDaConsultaDeConvenioSelecionarConvenio.do?idConvenio=726662&amp;destino=</t>
  </si>
  <si>
    <t xml:space="preserve">148/2018 - TC - Observatório Fluminense de Políticas Públicas em defesa da pessoa com deficiência: mapa geográfico situacional e censo das instituições do terceiro setor </t>
  </si>
  <si>
    <t>https://voluntarias.plataformamaisbrasil.gov.br/voluntarias/ConsultarProposta/ResultadoDaConsultaDeConvenioSelecionarConvenio.do?idConvenio=738227&amp;destino=</t>
  </si>
  <si>
    <t xml:space="preserve">128/19 - TC - Caravana Animal </t>
  </si>
  <si>
    <t>https://voluntarias.plataformamaisbrasil.gov.br/voluntarias/ConsultarProposta/ResultadoDaConsultaDeConvenioSelecionarConvenio.do?idConvenio=792720&amp;destino=</t>
  </si>
  <si>
    <t>003/19 - TC - Cooperativismo</t>
  </si>
  <si>
    <t>https://voluntarias.plataformamaisbrasil.gov.br/voluntarias/ConsultarProposta/ResultadoDaConsultaDeConvenioSelecionarConvenio.do?idConvenio=792623&amp;destino=</t>
  </si>
  <si>
    <t>004/19 - TC - Observatório da Empregabilidade da população LGBT</t>
  </si>
  <si>
    <t>https://voluntarias.plataformamaisbrasil.gov.br/voluntarias/ConsultarProposta/ResultadoDaConsultaDeConvenioSelecionarConvenio.do?idConvenio=792627&amp;destino=</t>
  </si>
  <si>
    <t>ASSOCIAÇÃO PARA GESTÃO E POLÍTICAS PÚBLICAS (AGPP)</t>
  </si>
  <si>
    <t xml:space="preserve">001/2019 - TC -CLIPA 2 </t>
  </si>
  <si>
    <t>https://voluntarias.plataformamaisbrasil.gov.br/voluntarias/ConsultarProposta/ResultadoDaConsultaDeConvenioSelecionarConvenio.do?idConvenio=792596&amp;destino=</t>
  </si>
  <si>
    <t>002/2019 - Observatório do desenvolvimento econômico da baixada</t>
  </si>
  <si>
    <t>https://voluntarias.plataformamaisbrasil.gov.br/voluntarias/ConsultarProposta/ResultadoDaConsultaDeConvenioSelecionarConvenio.do?idConvenio=792618&amp;destino=</t>
  </si>
  <si>
    <t xml:space="preserve">127/2019 - TC -Defesa da mulher </t>
  </si>
  <si>
    <t>https://voluntarias.plataformamaisbrasil.gov.br/voluntarias/ConsultarProposta/ResultadoDaConsultaDeConvenioSelecionarConvenio.do?idConvenio=792722&amp;destino=</t>
  </si>
  <si>
    <t>08/2019 - ECCO - Esporte e Cultura nas Comunidades do Estado do RJ</t>
  </si>
  <si>
    <t>https://voluntarias.plataformamaisbrasil.gov.br/voluntarias/ConsultarProposta/ResultadoDaConsultaDeConvenioSelecionarConvenio.do?idConvenio=809970&amp;destino=</t>
  </si>
  <si>
    <t xml:space="preserve">011/2019 - Esporte sem parar </t>
  </si>
  <si>
    <t>https://voluntarias.plataformamaisbrasil.gov.br/voluntarias/ConsultarProposta/ResultadoDaConsultaDeConvenioSelecionarConvenio.do?idConvenio=810327&amp;destino=</t>
  </si>
  <si>
    <t xml:space="preserve">009/2019 - Pratica Rio </t>
  </si>
  <si>
    <t>https://voluntarias.plataformamaisbrasil.gov.br/voluntarias/ConsultarProposta/ResultadoDaConsultaDeConvenioSelecionarConvenio.do?idConvenio=810325&amp;destino=</t>
  </si>
  <si>
    <t xml:space="preserve">010/2019 - Mobilidade Urbana </t>
  </si>
  <si>
    <t>https://voluntarias.plataformamaisbrasil.gov.br/voluntarias/ConsultarProposta/ResultadoDaConsultaDeConvenioSelecionarConvenio.do?idConvenio=810326&amp;destino=</t>
  </si>
  <si>
    <t xml:space="preserve">12/2019 - TC -Educação na baixada </t>
  </si>
  <si>
    <t>https://voluntarias.plataformamaisbrasil.gov.br/voluntarias/ConsultarProposta/ResultadoDaConsultaDeConvenioSelecionarConvenio.do?idConvenio=810328&amp;destino=</t>
  </si>
  <si>
    <t xml:space="preserve">025/2020 - Nutrindo Hábitos Escolares </t>
  </si>
  <si>
    <t>https://voluntarias.plataformamaisbrasil.gov.br/voluntarias/ConsultarProposta/ResultadoDaConsultaDeConvenioSelecionarConvenio.do?idConvenio=850436&amp;destino=</t>
  </si>
  <si>
    <t>INSTITUTO DE TÉCNICA E GESTÃO MODERNA (ITGM)</t>
  </si>
  <si>
    <t xml:space="preserve">027/2020 - Horta na calçada </t>
  </si>
  <si>
    <t>https://voluntarias.plataformamaisbrasil.gov.br/voluntarias/ConsultarProposta/ResultadoDaConsultaDeConvenioSelecionarConvenio.do?idConvenio=850440&amp;destino=</t>
  </si>
  <si>
    <t>021/2020 - Estudo sobre o feminicídio no Estado do RJ</t>
  </si>
  <si>
    <t>https://voluntarias.plataformamaisbrasil.gov.br/voluntarias/ConsultarProposta/ResultadoDaConsultaDeConvenioSelecionarConvenio.do?idConvenio=850439&amp;destino=</t>
  </si>
  <si>
    <t xml:space="preserve">019/2020 - Projeto Dando Voz ECCO </t>
  </si>
  <si>
    <t>https://voluntarias.plataformamaisbrasil.gov.br/voluntarias/ConsultarProposta/ResultadoDaConsultaDeConvenioSelecionarConvenio.do?idConvenio=850431&amp;destino=</t>
  </si>
  <si>
    <t xml:space="preserve">033/2020 -  SUPERDOTADOS  </t>
  </si>
  <si>
    <t>https://voluntarias.plataformamaisbrasil.gov.br/voluntarias/ConsultarProposta/ResultadoDaConsultaDeConvenioSelecionarConvenio.do?idConvenio=874821&amp;destino=</t>
  </si>
  <si>
    <t xml:space="preserve">058/2020 -  MAPA FLUMINENSE DA EMPREGABILIDADE DA PESSOA COM DEFICIÊNCIA  </t>
  </si>
  <si>
    <t>https://voluntarias.plataformamaisbrasil.gov.br/voluntarias/ConsultarProposta/ResultadoDaConsultaDeConvenioSelecionarConvenio.do?idConvenio=881825&amp;destino=</t>
  </si>
  <si>
    <t xml:space="preserve">061/2020 -  GUIAS DE TURISMO SUDESTE  </t>
  </si>
  <si>
    <t>https://voluntarias.plataformamaisbrasil.gov.br/voluntarias/ConsultarProposta/ResultadoDaConsultaDeConvenioSelecionarConvenio.do?idConvenio=884648&amp;destino=</t>
  </si>
  <si>
    <t>ASSOCIAÇÃO ESPECIAL DE INTEGRAÇÃO AO TRABALHO (SER ESPECIAL)</t>
  </si>
  <si>
    <t xml:space="preserve">059/2020 -  TECNOLOGIAS EM SAUDE  </t>
  </si>
  <si>
    <t>https://voluntarias.plataformamaisbrasil.gov.br/voluntarias/ConsultarProposta/ResultadoDaConsultaDeConvenioSelecionarConvenio.do?idConvenio=883508&amp;destino=</t>
  </si>
  <si>
    <t>CENTRO DE ESTUDOS DO INSTITUTO DE BIOLOGIA ROBERTO ALCÂNTARA GOMES (IBRAG/UERJ)</t>
  </si>
  <si>
    <t xml:space="preserve">066/2020 -  COMPETE-AÇÃO  </t>
  </si>
  <si>
    <t>https://voluntarias.plataformamaisbrasil.gov.br/voluntarias/ConsultarProposta/ResultadoDaConsultaDeConvenioSelecionarConvenio.do?idConvenio=884662&amp;destino=</t>
  </si>
  <si>
    <t xml:space="preserve">065/2020 -  INTEGRA RIO </t>
  </si>
  <si>
    <t>https://voluntarias.plataformamaisbrasil.gov.br/voluntarias/proposta/EditarDadosProposta/EditarDadosProposta.do</t>
  </si>
  <si>
    <t xml:space="preserve">064/2020 -  ESPORTE VIDA  </t>
  </si>
  <si>
    <t>https://voluntarias.plataformamaisbrasil.gov.br/voluntarias/ConsultarProposta/ResultadoDaConsultaDeConvenioSelecionarConvenio.do?idConvenio=884658&amp;destino=</t>
  </si>
  <si>
    <t xml:space="preserve">063/2020 -  TERCEIRO TEMPO  </t>
  </si>
  <si>
    <t>https://voluntarias.plataformamaisbrasil.gov.br/voluntarias/ConsultarProposta/ResultadoDaConsultaDeConvenioSelecionarConvenio.do?idConvenio=884657&amp;destino=</t>
  </si>
  <si>
    <t xml:space="preserve">062/2020 -  FORTALECE RIO  </t>
  </si>
  <si>
    <t>https://voluntarias.plataformamaisbrasil.gov.br/voluntarias/ConsultarProposta/ResultadoDaConsultaDeConvenioSelecionarConvenio.do?idConvenio=884652&amp;destino=</t>
  </si>
  <si>
    <t xml:space="preserve">060/2020 -  CEPESC  </t>
  </si>
  <si>
    <t>https://voluntarias.plataformamaisbrasil.gov.br/voluntarias/ConsultarProposta/ResultadoDaConsultaDeConvenioSelecionarConvenio.do?idConvenio=883512&amp;destino=</t>
  </si>
  <si>
    <t xml:space="preserve">111/2021 -  MARIA, MARIA ANÁLISE HISTÓRCA </t>
  </si>
  <si>
    <t xml:space="preserve">110/2021 -  DESPORTO E EDUCAÇÃO PRÁTICA E PROMOÇÃO SOCIAL </t>
  </si>
  <si>
    <t>https://voluntarias.plataformamaisbrasil.gov.br/voluntarias/ConsultarProposta/ResultadoDaConsultaDeConvenioSelecionarConvenio.do?idConvenio=935156&amp;destino=</t>
  </si>
  <si>
    <t xml:space="preserve">109/2021 -  OBSERVATÓRIO DOS IMPACTOS DA COVID  </t>
  </si>
  <si>
    <t>https://voluntarias.plataformamaisbrasil.gov.br/voluntarias/ConsultarProposta/ResultadoDaConsultaDeConvenioSelecionarConvenio.do?idConvenio=935149&amp;destino=</t>
  </si>
  <si>
    <t xml:space="preserve">100/2021 -  PROTEÇÃO DOS ANIMAIS BAIXADA FLUMINENSE  </t>
  </si>
  <si>
    <t>https://voluntarias.plataformamaisbrasil.gov.br/voluntarias/ConsultarProposta/ResultadoDaConsultaDeConvenioSelecionarConvenio.do?idConvenio=934012&amp;destino=</t>
  </si>
  <si>
    <t xml:space="preserve">98/2021 -  POLO DE INCLUSÃO  </t>
  </si>
  <si>
    <t>https://voluntarias.plataformamaisbrasil.gov.br/voluntarias/ConsultarProposta/ResultadoDaConsultaDeConvenioSelecionarConvenio.do?idConvenio=934008&amp;destino=</t>
  </si>
  <si>
    <t xml:space="preserve">93/2021 -  RECRIAR  </t>
  </si>
  <si>
    <t>https://voluntarias.plataformamaisbrasil.gov.br/voluntarias/ConsultarProposta/ResultadoDaConsultaDeConvenioSelecionarConvenio.do?idConvenio=933992&amp;destino=</t>
  </si>
  <si>
    <t xml:space="preserve">92/2021 -  CENTRO DE TECNOLOGIA E INCLUSÃO DIGITAL  </t>
  </si>
  <si>
    <t>https://voluntarias.plataformamaisbrasil.gov.br/voluntarias/ConsultarProposta/ResultadoDaConsultaDeConvenioSelecionarConvenio.do?idConvenio=933968&amp;destino=</t>
  </si>
  <si>
    <t xml:space="preserve">91/2021 -  PROJETO ELLOS QUALFICAÇÃO PROFISSIONAL  </t>
  </si>
  <si>
    <t>https://voluntarias.plataformamaisbrasil.gov.br/voluntarias/ConsultarProposta/ResultadoDaConsultaDeConvenioSelecionarConvenio.do?idConvenio=933964&amp;destino=</t>
  </si>
  <si>
    <t xml:space="preserve">89/2021 -  VENCEDORES DEMOCRATIZAÇÃO E INCLUSÃO  </t>
  </si>
  <si>
    <t>https://voluntarias.plataformamaisbrasil.gov.br/voluntarias/ConsultarProposta/ResultadoDaConsultaDeConvenioSelecionarConvenio.do?idConvenio=933960&amp;destino=</t>
  </si>
  <si>
    <t xml:space="preserve">90/2021 -  MULTI FOCO  </t>
  </si>
  <si>
    <t>https://voluntarias.plataformamaisbrasil.gov.br/voluntarias/ConsultarProposta/ResultadoDaConsultaDeConvenioSelecionarConvenio.do?idConvenio=933959&amp;destino=</t>
  </si>
  <si>
    <t>88/2021 -  TRANSFORMAÇÃO</t>
  </si>
  <si>
    <t>https://voluntarias.plataformamaisbrasil.gov.br/voluntarias/ConsultarProposta/ResultadoDaConsultaDeConvenioSelecionarConvenio.do?idConvenio=933920&amp;destino=</t>
  </si>
  <si>
    <t xml:space="preserve">87/2021 -  PAINEL ACESSIBILIDADE  </t>
  </si>
  <si>
    <t>https://voluntarias.plataformamaisbrasil.gov.br/voluntarias/ConsultarProposta/ResultadoDaConsultaDeConvenioSelecionarConvenio.do?idConvenio=933896&amp;destino=</t>
  </si>
  <si>
    <t xml:space="preserve">86/2021 -  MOVIMENTA RIO  </t>
  </si>
  <si>
    <t>https://voluntarias.plataformamaisbrasil.gov.br/voluntarias/ConsultarProposta/ResultadoDaConsultaDeConvenioSelecionarConvenio.do?idConvenio=933826&amp;destino=</t>
  </si>
  <si>
    <t xml:space="preserve">85/2021 -  MOBILIZA RIO  </t>
  </si>
  <si>
    <t>https://voluntarias.plataformamaisbrasil.gov.br/voluntarias/ConsultarProposta/ResultadoDaConsultaDeConvenioSelecionarConvenio.do?idConvenio=933822&amp;destino=</t>
  </si>
  <si>
    <t xml:space="preserve">84/2021 -  PROTEÇÃO AOS ANIMAIS SÃO JOÃO DE MERITI E NOVA IGUAÇU  </t>
  </si>
  <si>
    <t>https://voluntarias.plataformamaisbrasil.gov.br/voluntarias/ConsultarProposta/ResultadoDaConsultaDeConvenioSelecionarConvenio.do?idConvenio=933815&amp;destino=</t>
  </si>
  <si>
    <t xml:space="preserve">83/2021 -  PAINEL BOAS PRÁTICAS DEFESA DOS ANIMAIS  </t>
  </si>
  <si>
    <t>https://voluntarias.plataformamaisbrasil.gov.br/voluntarias/ConsultarProposta/ResultadoDaConsultaDeConvenioSelecionarConvenio.do?idConvenio=933791&amp;destino=</t>
  </si>
  <si>
    <t xml:space="preserve">40/2022 - ECOAR </t>
  </si>
  <si>
    <t>https://voluntarias.plataformamaisbrasil.gov.br/voluntarias/ConsultarProposta/ResultadoDaConsultaDeConvenioSelecionarConvenio.do?idConvenio=979562&amp;destino=</t>
  </si>
  <si>
    <t>82/2022 -Projeto desenvolvimento cultural e artístico e sua contribuição para a inclusão de jovens e adultos no estado do RJ -  Município de São João de Meriti</t>
  </si>
  <si>
    <t>https://voluntarias.plataformamaisbrasil.gov.br/voluntarias/ConsultarProposta/ResultadoDaConsultaDeConvenioSelecionarConvenio.do?idConvenio=990728&amp;destino=</t>
  </si>
  <si>
    <t>PROMACOM-PROJETO MAIS COMUNIDADE</t>
  </si>
  <si>
    <t>Painel dos impactos da covid 19 em comunidades da região metropolitana RJ</t>
  </si>
  <si>
    <t>https://voluntarias.plataformamaisbrasil.gov.br/voluntarias/ConsultarProposta/ResultadoDaConsultaDeConvenioSelecionarConvenio.do?idConvenio=991404&amp;destino=</t>
  </si>
  <si>
    <t>projeto democratização do acesso á cultura, esporte e práticas de cidadania em polos assistidos na região da baixada fluminenses - são joao de meriti</t>
  </si>
  <si>
    <t>https://voluntarias.plataformamaisbrasil.gov.br/voluntarias/ConsultarProposta/ResultadoDaConsultaDeConvenioSelecionarConvenio.do?idConvenio=991441&amp;destino=</t>
  </si>
  <si>
    <t>PROMACOM - PROJETO MAIS COMUNIDADE</t>
  </si>
  <si>
    <t>painel das pessoas com deficiencias e mobilidade reduzida - vítimas de acidentes de transito</t>
  </si>
  <si>
    <t>https://voluntarias.plataformamaisbrasil.gov.br/voluntarias/ConsultarProposta/ResultadoDaConsultaDeConvenioSelecionarConvenio.do?idConvenio=991465&amp;destino=</t>
  </si>
  <si>
    <t>projeto painel do desenvolvimento economico e social da região de itaocara - RJ</t>
  </si>
  <si>
    <t>https://voluntarias.plataformamaisbrasil.gov.br/voluntarias/ConsultarProposta/ResultadoDaConsultaDeConvenioSelecionarConvenio.do?idConvenio=991896&amp;destino=</t>
  </si>
  <si>
    <t>projeto análise qualitativa dos aspectos raciais da empregabilidade no RJ</t>
  </si>
  <si>
    <t>https://voluntarias.plataformamaisbrasil.gov.br/voluntarias/ConsultarProposta/ResultadoDaConsultaDeConvenioSelecionarConvenio.do?idConvenio=991900&amp;destino=</t>
  </si>
  <si>
    <t>projeto analise qualitativa dos aspectos pós pandemicos nas comunidades do município de Niterói - RJ</t>
  </si>
  <si>
    <t>https://voluntarias.plataformamaisbrasil.gov.br/voluntarias/ConsultarProposta/ResultadoDaConsultaDeConvenioSelecionarConvenio.do?idConvenio=991901&amp;destino=</t>
  </si>
  <si>
    <t>projeto estudo das praticas sustentaveis nas unidades escolares no estado do RJ</t>
  </si>
  <si>
    <t>https://voluntarias.plataformamaisbrasil.gov.br/voluntarias/ConsultarProposta/ResultadoDaConsultaDeConvenioSelecionarConvenio.do?idConvenio=991902&amp;destino=</t>
  </si>
  <si>
    <t xml:space="preserve">proejto estudo analitico e transdisciplinar sobre as políticas públicas de acessibilidade do turismo no estado do RJ </t>
  </si>
  <si>
    <t>https://voluntarias.plataformamaisbrasil.gov.br/voluntarias/ConsultarProposta/ResultadoDaConsultaDeConvenioSelecionarConvenio.do?idConvenio=991904&amp;destino=</t>
  </si>
  <si>
    <t>TC 91/2022 - projetos políticas sócio-ambientais da regiao da baixada fluminense - são joão de meriti</t>
  </si>
  <si>
    <t>https://voluntarias.plataformamaisbrasil.gov.br/voluntarias/ConsultarProposta/ResultadoDaConsultaDeConvenioSelecionarConvenio.do?idConvenio=991907&amp;destino=</t>
  </si>
  <si>
    <t>TC 114/2022 - Projeto Painel de Inspeção sobre Feminicídio na Baixada Fluminense</t>
  </si>
  <si>
    <t>https://voluntarias.plataformamaisbrasil.gov.br/voluntarias/ConsultarProposta/ResultadoDaConsultaDeConvenioSelecionarConvenio.do?idConvenio=1001169&amp;destino=</t>
  </si>
  <si>
    <t>tc 168/2022 - QUALIFICA-RJ</t>
  </si>
  <si>
    <t>https://voluntarias.plataformamaisbrasil.gov.br/voluntarias/ConsultarProposta/ResultadoDaConsultaDeConvenioSelecionarConvenio.do?idConvenio=1014628&amp;destino=</t>
  </si>
  <si>
    <t>ONG Con-tato Centro de Pesquisas de Ações Culturais e Sociais</t>
  </si>
  <si>
    <t>tc 169/2022 - GERA RIO</t>
  </si>
  <si>
    <t>https://voluntarias.plataformamaisbrasil.gov.br/voluntarias/ConsultarProposta/ResultadoDaConsultaDeConvenioSelecionarConvenio.do?idConvenio=1014629&amp;destino=</t>
  </si>
  <si>
    <t>INSTITUTO  REALIZANDO O FUTURO</t>
  </si>
  <si>
    <t>tc 1701/2022 - MOVIMENTO É VIDA</t>
  </si>
  <si>
    <t>https://voluntarias.plataformamaisbrasil.gov.br/voluntarias/ConsultarProposta/ResultadoDaConsultaDeConvenioSelecionarConvenio.do?idConvenio=1014632&amp;destino=</t>
  </si>
  <si>
    <t>tc 171/2022 - PROJETO MULTIPLICA RIO - Projeto de Consultoria e Qualificação em gestão de projetos socioculturais e esportivos, gerenciamento, formação e valorização dos beneficiários com impacto estratégico na indústria esportiva, desenvolvimento de empreendimento criativo voltado à população de vulnerabilidade social.</t>
  </si>
  <si>
    <t>https://voluntarias.plataformamaisbrasil.gov.br/voluntarias/ConsultarProposta/ResultadoDaConsultaDeConvenioSelecionarConvenio.do?idConvenio=1014633&amp;destino=</t>
  </si>
  <si>
    <t>instituto carioca de atividades - ICA</t>
  </si>
  <si>
    <t>tc 172/2022 - RIO ATIVO</t>
  </si>
  <si>
    <t>https://voluntarias.plataformamaisbrasil.gov.br/voluntarias/ConsultarProposta/ResultadoDaConsultaDeConvenioSelecionarConvenio.do?idConvenio=1014634&amp;destino=</t>
  </si>
  <si>
    <t>tc 173/2022 - PROJETO CASA DA INOVAÇÃO - O objeto do projeto é implantação de 2 pólos que vão oferecer metodologias de aprendizado voltadas aos ambientes digitais com ações que visam o combate às desigualdades tecnológicas através da inserção de crianças, jovens, adultos, terceira idade, pessoas com deficiência e demais cidadãos nas tendências do futuro mercado de trabalho, bem como na usabilidade das competências digitais do dia a dia.</t>
  </si>
  <si>
    <t>https://voluntarias.plataformamaisbrasil.gov.br/voluntarias/ConsultarProposta/ResultadoDaConsultaDeConvenioSelecionarConvenio.do?idConvenio=1014635&amp;destino=</t>
  </si>
  <si>
    <t>tc 174/2022 - PROJETO MAIS CIDADANIA</t>
  </si>
  <si>
    <t>https://voluntarias.plataformamaisbrasil.gov.br/voluntarias/ConsultarProposta/ResultadoDaConsultaDeConvenioSelecionarConvenio.do?idConvenio=1014636&amp;destino=</t>
  </si>
  <si>
    <t>tc 175/2022 - Projeto RJ em Ação</t>
  </si>
  <si>
    <t>https://voluntarias.plataformamaisbrasil.gov.br/voluntarias/ConsultarProposta/ResultadoDaConsultaDeConvenioSelecionarConvenio.do?idConvenio=1014637&amp;destino=</t>
  </si>
  <si>
    <t>Máximo 90 dias</t>
  </si>
  <si>
    <t>Número do Convênio</t>
  </si>
  <si>
    <t>Aguardando a Prestação de Contas - Dias Corridos</t>
  </si>
  <si>
    <t>Prazo Inicial para Prestação de Contas</t>
  </si>
  <si>
    <t>Prazo Prorrogado?</t>
  </si>
  <si>
    <t>Prazo Atual</t>
  </si>
  <si>
    <t>xxx</t>
  </si>
  <si>
    <t>exemplo</t>
  </si>
  <si>
    <t>xxxx</t>
  </si>
  <si>
    <t>Total</t>
  </si>
  <si>
    <t>Convenente - Organizações Sociais (OS)</t>
  </si>
  <si>
    <t>Entrega da Prestação de Contas</t>
  </si>
  <si>
    <t>Tempo em Análise - Dias corridos</t>
  </si>
  <si>
    <r>
      <rPr>
        <rFont val="Calibri"/>
        <color rgb="FF000000"/>
        <sz val="9.0"/>
      </rPr>
      <t xml:space="preserve">102/2018 - TC - Apoio Técnico-Científico para o Fortalecimento e Consolidação das Políticas Públicas voltadas para a Agricultura Familiar do Brasil / </t>
    </r>
    <r>
      <rPr>
        <rFont val="Calibri"/>
        <b/>
        <color rgb="FF000000"/>
        <sz val="9.0"/>
      </rPr>
      <t>Proposta 059680/2018</t>
    </r>
  </si>
  <si>
    <r>
      <rPr>
        <rFont val="Calibri"/>
        <color rgb="FF000000"/>
        <sz val="9.0"/>
      </rPr>
      <t xml:space="preserve">135/2018 - TF - Precarização do Trabalho no Brasil e suas Consequências na Região de Angra dos Reis / </t>
    </r>
    <r>
      <rPr>
        <rFont val="Calibri"/>
        <b/>
        <color rgb="FF000000"/>
        <sz val="9.0"/>
      </rPr>
      <t>Proposta 62176</t>
    </r>
  </si>
  <si>
    <r>
      <rPr>
        <rFont val="Calibri"/>
        <color rgb="FF000000"/>
        <sz val="9.0"/>
      </rPr>
      <t xml:space="preserve">128/2016 - TC - Observatório Fluminense de Políticas Públicas em Defesa da Pessoa com Deficiência. / </t>
    </r>
    <r>
      <rPr>
        <rFont val="Calibri"/>
        <b/>
        <color rgb="FF000000"/>
        <sz val="9.0"/>
      </rPr>
      <t>Proposta 34889</t>
    </r>
  </si>
  <si>
    <r>
      <rPr>
        <rFont val="Calibri"/>
        <color rgb="FF000000"/>
        <sz val="9.0"/>
      </rPr>
      <t xml:space="preserve">111/2018 - TC - Painel Analítico da Precarização do Trabalho no Brasil e suas Consequências / </t>
    </r>
    <r>
      <rPr>
        <rFont val="Calibri"/>
        <b/>
        <color rgb="FF000000"/>
        <sz val="9.0"/>
      </rPr>
      <t>Proposta 60347</t>
    </r>
  </si>
  <si>
    <t>x</t>
  </si>
  <si>
    <r>
      <rPr>
        <rFont val="Calibri"/>
        <color rgb="FF000000"/>
        <sz val="9.0"/>
      </rPr>
      <t xml:space="preserve">140/2017 - TC - Cirurgias Cardíacas / </t>
    </r>
    <r>
      <rPr>
        <rFont val="Calibri"/>
        <b/>
        <color rgb="FF000000"/>
        <sz val="9.0"/>
      </rPr>
      <t>Proposta 102001</t>
    </r>
  </si>
  <si>
    <r>
      <rPr>
        <rFont val="Calibri"/>
        <color rgb="FF000000"/>
        <sz val="9.0"/>
      </rPr>
      <t xml:space="preserve">135/2017 - TC - Programa de Qualificação Social e Profissional Intinerante / Proposta </t>
    </r>
    <r>
      <rPr>
        <rFont val="Calibri"/>
        <b/>
        <color rgb="FF000000"/>
        <sz val="9.0"/>
      </rPr>
      <t>99617</t>
    </r>
  </si>
  <si>
    <r>
      <rPr>
        <rFont val="Calibri"/>
        <color rgb="FF000000"/>
        <sz val="9.0"/>
      </rPr>
      <t xml:space="preserve">88/2018 - TC - Agricultura Familiar / Proposta </t>
    </r>
    <r>
      <rPr>
        <rFont val="Calibri"/>
        <b/>
        <color rgb="FF000000"/>
        <sz val="9.0"/>
      </rPr>
      <t>59276</t>
    </r>
  </si>
  <si>
    <r>
      <rPr>
        <rFont val="Calibri"/>
        <color rgb="FF000000"/>
        <sz val="9.0"/>
      </rPr>
      <t xml:space="preserve">96/2018 - TC - Agricultura Familiar no âmbito da Pesca / </t>
    </r>
    <r>
      <rPr>
        <rFont val="Calibri"/>
        <b/>
        <color rgb="FF000000"/>
        <sz val="9.0"/>
      </rPr>
      <t>Proposta 59286</t>
    </r>
  </si>
  <si>
    <r>
      <rPr>
        <rFont val="Calibri"/>
        <color rgb="FF000000"/>
        <sz val="9.0"/>
      </rPr>
      <t xml:space="preserve">112/2018 - TC - Observatório Norte Fluminenese de Políticas Publicas - CLIPA / </t>
    </r>
    <r>
      <rPr>
        <rFont val="Calibri"/>
        <b/>
        <color rgb="FF000000"/>
        <sz val="9.0"/>
      </rPr>
      <t>Proposta 60329</t>
    </r>
  </si>
  <si>
    <r>
      <rPr>
        <rFont val="Calibri"/>
        <color rgb="FF000000"/>
        <sz val="9.0"/>
      </rPr>
      <t xml:space="preserve">132/2017 - TC - Regularização Ambiental na Perspectiva do Desenvolvimento Territorial Agroecológico dos Assentamentos da Reforma Agrária / Proposta </t>
    </r>
    <r>
      <rPr>
        <rFont val="Calibri"/>
        <b/>
        <color rgb="FF000000"/>
        <sz val="9.0"/>
      </rPr>
      <t>90946</t>
    </r>
  </si>
  <si>
    <r>
      <rPr>
        <rFont val="Calibri"/>
        <color rgb="FF000000"/>
        <sz val="9.0"/>
      </rPr>
      <t xml:space="preserve">127/2018 - TC - Eduacarte / </t>
    </r>
    <r>
      <rPr>
        <rFont val="Calibri"/>
        <b/>
        <color rgb="FF000000"/>
        <sz val="9.0"/>
      </rPr>
      <t>Proposta 61282</t>
    </r>
  </si>
  <si>
    <r>
      <rPr>
        <rFont val="Calibri"/>
        <color rgb="FF000000"/>
        <sz val="9.0"/>
      </rPr>
      <t xml:space="preserve">148/2018 - TC - Observatório Fluminense de Políticas Públicas em defesa da pessoa com deficiência: mapa geográfico situacional e censo das instituições do terceiro setor - </t>
    </r>
    <r>
      <rPr>
        <rFont val="Calibri"/>
        <b/>
        <color rgb="FF000000"/>
        <sz val="9.0"/>
      </rPr>
      <t>Proposta 65013</t>
    </r>
  </si>
  <si>
    <r>
      <rPr>
        <rFont val="Calibri"/>
        <color rgb="FF000000"/>
        <sz val="9.0"/>
      </rPr>
      <t xml:space="preserve">134/2018 - TF - Castra-móvel / Proposta </t>
    </r>
    <r>
      <rPr>
        <rFont val="Calibri"/>
        <b/>
        <color rgb="FF000000"/>
        <sz val="9.0"/>
      </rPr>
      <t>62112</t>
    </r>
  </si>
  <si>
    <r>
      <rPr>
        <rFont val="Calibri"/>
        <color rgb="FF000000"/>
        <sz val="9.0"/>
      </rPr>
      <t xml:space="preserve">004/19 - TC - Observatório da Empregabilidade da população LGBT , Número de Convênio 887300/2019 , Número de proposta </t>
    </r>
    <r>
      <rPr>
        <rFont val="Calibri"/>
        <b/>
        <color rgb="FF000000"/>
        <sz val="9.0"/>
      </rPr>
      <t>46745/2019</t>
    </r>
  </si>
  <si>
    <r>
      <rPr>
        <rFont val="Calibri"/>
        <color rgb="FF000000"/>
        <sz val="9.0"/>
      </rPr>
      <t xml:space="preserve">107/2018 - TC - Execução do Projeto "Juventude: Políticas públicas, Processos Sociais e Educação" / Proposta </t>
    </r>
    <r>
      <rPr>
        <rFont val="Calibri"/>
        <b/>
        <color rgb="FF000000"/>
        <sz val="9.0"/>
      </rPr>
      <t>59702</t>
    </r>
  </si>
  <si>
    <r>
      <rPr>
        <rFont val="Calibri"/>
        <color rgb="FF000000"/>
        <sz val="9.0"/>
      </rPr>
      <t xml:space="preserve">127/2019 - TC -Defesa da mulher , Número de Convênio 887321/2019  , Número de proposta </t>
    </r>
    <r>
      <rPr>
        <rFont val="Calibri"/>
        <b/>
        <color rgb="FF000000"/>
        <sz val="9.0"/>
      </rPr>
      <t>46748/2019</t>
    </r>
  </si>
  <si>
    <r>
      <rPr>
        <rFont val="Calibri"/>
        <color rgb="FF000000"/>
        <sz val="9.0"/>
      </rPr>
      <t xml:space="preserve">001/2019 - TC -CLIPA 2 , Número de Convênio 887293/2019  , Número de proposta </t>
    </r>
    <r>
      <rPr>
        <rFont val="Calibri"/>
        <b/>
        <color rgb="FF000000"/>
        <sz val="9.0"/>
      </rPr>
      <t>46776/2019</t>
    </r>
  </si>
  <si>
    <r>
      <rPr>
        <rFont val="Calibri"/>
        <color rgb="FF000000"/>
        <sz val="9.0"/>
      </rPr>
      <t xml:space="preserve">003/19 - TC - Cooperativismo, </t>
    </r>
    <r>
      <rPr>
        <rFont val="Calibri"/>
        <b/>
        <color rgb="FF000000"/>
        <sz val="9.0"/>
      </rPr>
      <t>Proposta 46744/2019</t>
    </r>
    <r>
      <rPr>
        <rFont val="Calibri"/>
        <color rgb="FF000000"/>
        <sz val="9.0"/>
      </rPr>
      <t>, Número de Convênio 887297/2019</t>
    </r>
  </si>
  <si>
    <r>
      <rPr>
        <rFont val="Calibri"/>
        <color rgb="FF000000"/>
        <sz val="9.0"/>
      </rPr>
      <t xml:space="preserve">024/2020 - Projeto Dando Voz ECCO - Número de convênio: 902182/2020 , Número de proposta: </t>
    </r>
    <r>
      <rPr>
        <rFont val="Calibri"/>
        <b/>
        <color rgb="FF000000"/>
        <sz val="9.0"/>
      </rPr>
      <t>7648/2020</t>
    </r>
  </si>
  <si>
    <r>
      <rPr>
        <rFont val="Calibri"/>
        <color rgb="FF000000"/>
        <sz val="9.0"/>
      </rPr>
      <t xml:space="preserve">08/2019 - ECCO - Esporte e Cultura nas Comunidades do Estado do RJ - Número de Convênio - 896006/2019 , Número de Proposta- </t>
    </r>
    <r>
      <rPr>
        <rFont val="Calibri"/>
        <b/>
        <color rgb="FF000000"/>
        <sz val="9.0"/>
      </rPr>
      <t>052575/2019</t>
    </r>
  </si>
  <si>
    <r>
      <rPr>
        <rFont val="Calibri"/>
        <color rgb="FF000000"/>
        <sz val="9.0"/>
      </rPr>
      <t xml:space="preserve">12/2019 - TC -Educação na baixada , Número de Convênio 896336/2019 , Número de proposta </t>
    </r>
    <r>
      <rPr>
        <rFont val="Calibri"/>
        <b/>
        <color rgb="FF000000"/>
        <sz val="9.0"/>
      </rPr>
      <t>54541/2019</t>
    </r>
  </si>
  <si>
    <r>
      <rPr>
        <rFont val="Calibri"/>
        <color rgb="FF000000"/>
        <sz val="9.0"/>
      </rPr>
      <t xml:space="preserve">002/2019 - Observatório do desenvolvimento econômico da baixada, Número de Convênio         887296/2019 , Número de proposta: </t>
    </r>
    <r>
      <rPr>
        <rFont val="Calibri"/>
        <b/>
        <color rgb="FF000000"/>
        <sz val="9.0"/>
      </rPr>
      <t>46747/2019</t>
    </r>
  </si>
  <si>
    <r>
      <rPr>
        <rFont val="Calibri"/>
        <color rgb="FF000000"/>
        <sz val="9.0"/>
      </rPr>
      <t xml:space="preserve">011/2019 - Esporte sem parar - Número de Convênio - 896335/2019  , Número de Proposta- </t>
    </r>
    <r>
      <rPr>
        <rFont val="Calibri"/>
        <b/>
        <color rgb="FF000000"/>
        <sz val="9.0"/>
      </rPr>
      <t>056005/2019</t>
    </r>
  </si>
  <si>
    <r>
      <rPr>
        <rFont val="Calibri"/>
        <color rgb="FF000000"/>
        <sz val="9.0"/>
      </rPr>
      <t xml:space="preserve">009/2019 - Pratica Rio - Número do convênio: 896333/2019, Número de proposta: </t>
    </r>
    <r>
      <rPr>
        <rFont val="Calibri"/>
        <b/>
        <color rgb="FF000000"/>
        <sz val="9.0"/>
      </rPr>
      <t>56052/2019</t>
    </r>
  </si>
  <si>
    <r>
      <rPr>
        <rFont val="Calibri"/>
        <color rgb="FF000000"/>
        <sz val="9.0"/>
      </rPr>
      <t xml:space="preserve">010/2019 - Mobilidade Urbana - Número de convênio - 896334/2019 - Número de proposta - </t>
    </r>
    <r>
      <rPr>
        <rFont val="Calibri"/>
        <b/>
        <color rgb="FF000000"/>
        <sz val="9.0"/>
      </rPr>
      <t>56061/2019</t>
    </r>
  </si>
  <si>
    <r>
      <rPr>
        <rFont val="Calibri"/>
        <color rgb="FF000000"/>
        <sz val="9.0"/>
      </rPr>
      <t xml:space="preserve">83/2021 -  PAINEL BOAS PRÁTICAS DEFESA DOS ANIMAIS  - Número de convênio - 916205/2021, </t>
    </r>
    <r>
      <rPr>
        <rFont val="Calibri"/>
        <b/>
        <color rgb="FF000000"/>
        <sz val="9.0"/>
      </rPr>
      <t>Número de proposta: 24067/2021</t>
    </r>
  </si>
  <si>
    <r>
      <rPr>
        <rFont val="Calibri"/>
        <color rgb="FF000000"/>
        <sz val="9.0"/>
      </rPr>
      <t xml:space="preserve">033/2020 -  SUPERDOTADOS  - Número de convênio - 905149/2020, </t>
    </r>
    <r>
      <rPr>
        <rFont val="Calibri"/>
        <b/>
        <color rgb="FF000000"/>
        <sz val="9.0"/>
      </rPr>
      <t>Número de proposta: 15171/2020</t>
    </r>
  </si>
  <si>
    <t>027/2020 - Horta na calçada - Número de convênio: 902192/2020, Número de proposta: 7666/2020</t>
  </si>
  <si>
    <r>
      <rPr>
        <rFont val="Calibri"/>
        <color rgb="FF000000"/>
        <sz val="9.0"/>
      </rPr>
      <t xml:space="preserve">021/2020 - Estudo sobre o feminicídio no Estado do RJ - Número de convênio - 902191/2020, Número de proposta: </t>
    </r>
    <r>
      <rPr>
        <rFont val="Calibri"/>
        <b/>
        <color rgb="FF000000"/>
        <sz val="9.0"/>
      </rPr>
      <t>7658/2020</t>
    </r>
  </si>
  <si>
    <r>
      <rPr>
        <rFont val="Calibri"/>
        <color rgb="FF000000"/>
        <sz val="9.0"/>
      </rPr>
      <t xml:space="preserve">061/2020 -  GUIAS DE TURISMO SUDESTE  - Número de convênio - 907555/2020, </t>
    </r>
    <r>
      <rPr>
        <rFont val="Calibri"/>
        <b/>
        <color rgb="FF000000"/>
        <sz val="9.0"/>
      </rPr>
      <t>Número de proposta: 27346/2020</t>
    </r>
  </si>
  <si>
    <r>
      <rPr>
        <rFont val="Calibri"/>
        <color rgb="FF000000"/>
        <sz val="9.0"/>
      </rPr>
      <t xml:space="preserve">134/2017 - TC - Centro Colaborador em Alimentação e Nutrição do Escolar (CECANE-UNIRIO) para Fortalecimento do Programa Nacional de Alimentação Escolar / </t>
    </r>
    <r>
      <rPr>
        <rFont val="Calibri"/>
        <b/>
        <color rgb="FF000000"/>
        <sz val="9.0"/>
      </rPr>
      <t>Proposta 91356</t>
    </r>
  </si>
  <si>
    <r>
      <rPr>
        <rFont val="Calibri"/>
        <color rgb="FF000000"/>
        <sz val="9.0"/>
      </rPr>
      <t xml:space="preserve">97/2018 - TC - Projeto Cidadania em Ação / </t>
    </r>
    <r>
      <rPr>
        <rFont val="Calibri"/>
        <b/>
        <color rgb="FF000000"/>
        <sz val="9.0"/>
      </rPr>
      <t>Proposta 59681</t>
    </r>
  </si>
  <si>
    <r>
      <rPr>
        <rFont val="Calibri"/>
        <color rgb="FF000000"/>
        <sz val="9.0"/>
      </rPr>
      <t xml:space="preserve">025/2020 - Nutrindo Hábitos Escolares - Número de Convênio -902188/2020  - Número de proposta - </t>
    </r>
    <r>
      <rPr>
        <rFont val="Calibri"/>
        <b/>
        <color rgb="FF000000"/>
        <sz val="9.0"/>
      </rPr>
      <t>7512/2020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</si>
</sst>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&quot;R$&quot;\ * #,##0.00_-;\-&quot;R$&quot;\ * #,##0.00_-;_-&quot;R$&quot;\ * &quot;-&quot;??_-;_-@"/>
    <numFmt numFmtId="165" formatCode="&quot;$&quot;#,##0.00"/>
    <numFmt numFmtId="166" formatCode="dd/mm/yy"/>
    <numFmt numFmtId="167" formatCode="mm/dd/yyyy"/>
    <numFmt numFmtId="168" formatCode="dd/mm/yyyy"/>
    <numFmt numFmtId="169" formatCode="dd&quot;/&quot;mm&quot;/&quot;yyyy"/>
    <numFmt numFmtId="170" formatCode="#,##0.00_ ;\-#,##0.00\ "/>
    <numFmt numFmtId="171" formatCode="d/m/yyyy"/>
  </numFmts>
  <fonts count="30">
    <font>
      <sz val="11.0"/>
      <color rgb="FF000000"/>
      <name val="Calibri"/>
    </font>
    <font>
      <b/>
      <sz val="16.0"/>
      <color rgb="FFFFFFFF"/>
      <name val="Calibri"/>
    </font>
    <font>
      <b/>
      <sz val="16.0"/>
      <name val="Calibri"/>
    </font>
    <font>
      <b/>
      <sz val="12.0"/>
      <color rgb="FFFFFFFF"/>
      <name val="Calibri"/>
    </font>
    <font>
      <b/>
      <sz val="12.0"/>
      <name val="Calibri"/>
    </font>
    <font>
      <b/>
      <sz val="11.0"/>
      <color rgb="FFFFFFFF"/>
      <name val="Calibri"/>
    </font>
    <font>
      <b/>
      <sz val="11.0"/>
      <color rgb="FF0000FF"/>
      <name val="Calibri"/>
    </font>
    <font>
      <b/>
      <sz val="11.0"/>
      <name val="Calibri"/>
    </font>
    <font>
      <sz val="16.0"/>
      <name val="Calibri"/>
    </font>
    <font>
      <b/>
      <sz val="11.0"/>
      <color rgb="FF000000"/>
      <name val="Calibri"/>
    </font>
    <font>
      <color rgb="FF000000"/>
    </font>
    <font>
      <b/>
      <sz val="12.0"/>
      <color rgb="FF000000"/>
      <name val="Calibri"/>
    </font>
    <font>
      <b/>
      <sz val="18.0"/>
      <color rgb="FF000000"/>
      <name val="Calibri"/>
    </font>
    <font/>
    <font>
      <b/>
      <u/>
      <sz val="12.0"/>
      <color rgb="FF1155CC"/>
      <name val="Calibri"/>
    </font>
    <font>
      <sz val="9.0"/>
      <color rgb="FF000000"/>
      <name val="Calibri"/>
    </font>
    <font>
      <b/>
      <u/>
      <sz val="11.0"/>
      <color rgb="FF000000"/>
      <name val="Calibri"/>
    </font>
    <font>
      <sz val="11.0"/>
      <color rgb="FFFFFFFF"/>
      <name val="Calibri"/>
    </font>
    <font>
      <color rgb="FFFFFFFF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sz val="10.0"/>
    </font>
    <font>
      <sz val="10.0"/>
      <name val="Calibri"/>
    </font>
    <font>
      <name val="Calibri"/>
    </font>
    <font>
      <b/>
    </font>
    <font>
      <b/>
      <sz val="12.0"/>
    </font>
    <font>
      <b/>
      <sz val="11.0"/>
      <color rgb="FF003366"/>
      <name val="Calibri"/>
    </font>
    <font>
      <sz val="11.0"/>
      <color rgb="FF0000FF"/>
      <name val="Calibri"/>
    </font>
    <font>
      <sz val="11.0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003366"/>
        <bgColor rgb="FF003366"/>
      </patternFill>
    </fill>
    <fill>
      <patternFill patternType="solid">
        <fgColor rgb="FFFFFFCC"/>
        <bgColor rgb="FFFFFFCC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00FF"/>
        <bgColor rgb="FF0000FF"/>
      </patternFill>
    </fill>
    <fill>
      <patternFill patternType="solid">
        <fgColor rgb="FFFF8080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  <fill>
      <patternFill patternType="solid">
        <fgColor rgb="FF000000"/>
        <bgColor rgb="FF000000"/>
      </patternFill>
    </fill>
    <fill>
      <patternFill patternType="solid">
        <fgColor rgb="FF4A86E8"/>
        <bgColor rgb="FF4A86E8"/>
      </patternFill>
    </fill>
    <fill>
      <patternFill patternType="solid">
        <fgColor rgb="FFCC0000"/>
        <bgColor rgb="FFCC0000"/>
      </patternFill>
    </fill>
    <fill>
      <patternFill patternType="solid">
        <fgColor rgb="FF38761D"/>
        <bgColor rgb="FF38761D"/>
      </patternFill>
    </fill>
    <fill>
      <patternFill patternType="solid">
        <fgColor rgb="FFFFE599"/>
        <bgColor rgb="FFFFE599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0" numFmtId="0" xfId="0" applyAlignment="1" applyFont="1">
      <alignment shrinkToFit="0" vertical="bottom" wrapText="0"/>
    </xf>
    <xf borderId="0" fillId="2" fontId="3" numFmtId="0" xfId="0" applyAlignment="1" applyFill="1" applyFont="1">
      <alignment horizontal="left" shrinkToFit="0" vertical="center" wrapText="0"/>
    </xf>
    <xf borderId="0" fillId="3" fontId="4" numFmtId="0" xfId="0" applyAlignment="1" applyFill="1" applyFont="1">
      <alignment horizontal="center" shrinkToFit="0" vertical="center" wrapText="0"/>
    </xf>
    <xf borderId="0" fillId="0" fontId="2" numFmtId="0" xfId="0" applyAlignment="1" applyFont="1">
      <alignment horizontal="center" shrinkToFit="0" vertical="top" wrapText="1"/>
    </xf>
    <xf borderId="0" fillId="4" fontId="5" numFmtId="0" xfId="0" applyAlignment="1" applyFill="1" applyFont="1">
      <alignment horizontal="left" shrinkToFit="0" vertical="center" wrapText="0"/>
    </xf>
    <xf borderId="0" fillId="3" fontId="6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0" fontId="4" numFmtId="164" xfId="0" applyAlignment="1" applyFont="1" applyNumberForma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top" wrapText="1"/>
    </xf>
    <xf borderId="0" fillId="5" fontId="5" numFmtId="0" xfId="0" applyAlignment="1" applyFill="1" applyFont="1">
      <alignment horizontal="left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center" readingOrder="0" shrinkToFit="0" vertical="top" wrapText="1"/>
    </xf>
    <xf borderId="0" fillId="6" fontId="9" numFmtId="0" xfId="0" applyAlignment="1" applyFill="1" applyFont="1">
      <alignment horizontal="left" shrinkToFit="0" vertical="center" wrapText="0"/>
    </xf>
    <xf borderId="0" fillId="0" fontId="7" numFmtId="0" xfId="0" applyAlignment="1" applyFont="1">
      <alignment horizontal="left" readingOrder="0" shrinkToFit="0" vertical="top" wrapText="0"/>
    </xf>
    <xf borderId="0" fillId="0" fontId="7" numFmtId="165" xfId="0" applyAlignment="1" applyFont="1" applyNumberFormat="1">
      <alignment horizontal="center" readingOrder="0" shrinkToFit="0" vertical="top" wrapText="0"/>
    </xf>
    <xf borderId="0" fillId="7" fontId="5" numFmtId="0" xfId="0" applyAlignment="1" applyFill="1" applyFont="1">
      <alignment horizontal="left" shrinkToFit="0" vertical="center" wrapText="0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readingOrder="0" shrinkToFit="0" vertical="top" wrapText="0"/>
    </xf>
    <xf borderId="0" fillId="0" fontId="11" numFmtId="0" xfId="0" applyAlignment="1" applyFont="1">
      <alignment horizontal="right" readingOrder="0" shrinkToFit="0" vertical="top" wrapText="0"/>
    </xf>
    <xf borderId="0" fillId="0" fontId="12" numFmtId="166" xfId="0" applyAlignment="1" applyFont="1" applyNumberFormat="1">
      <alignment horizontal="left" shrinkToFit="0" vertical="center" wrapText="0"/>
    </xf>
    <xf borderId="0" fillId="8" fontId="12" numFmtId="166" xfId="0" applyAlignment="1" applyFill="1" applyFont="1" applyNumberFormat="1">
      <alignment horizontal="left" shrinkToFit="0" vertical="center" wrapText="0"/>
    </xf>
    <xf borderId="0" fillId="9" fontId="9" numFmtId="0" xfId="0" applyAlignment="1" applyFill="1" applyFont="1">
      <alignment horizontal="left" shrinkToFit="0" vertical="center" wrapText="0"/>
    </xf>
    <xf borderId="0" fillId="0" fontId="0" numFmtId="14" xfId="0" applyAlignment="1" applyFont="1" applyNumberFormat="1">
      <alignment shrinkToFit="0" vertical="bottom" wrapText="0"/>
    </xf>
    <xf borderId="0" fillId="8" fontId="13" numFmtId="0" xfId="0" applyFont="1"/>
    <xf borderId="0" fillId="8" fontId="0" numFmtId="0" xfId="0" applyAlignment="1" applyFont="1">
      <alignment shrinkToFit="0" vertical="bottom" wrapText="0"/>
    </xf>
    <xf borderId="0" fillId="10" fontId="5" numFmtId="0" xfId="0" applyAlignment="1" applyFill="1" applyFont="1">
      <alignment horizontal="left" shrinkToFit="0" vertical="center" wrapText="0"/>
    </xf>
    <xf borderId="0" fillId="8" fontId="14" numFmtId="0" xfId="0" applyAlignment="1" applyFont="1">
      <alignment horizontal="left" readingOrder="0" shrinkToFit="0" vertical="top" wrapText="0"/>
    </xf>
    <xf borderId="0" fillId="8" fontId="11" numFmtId="167" xfId="0" applyAlignment="1" applyFont="1" applyNumberFormat="1">
      <alignment horizontal="right" readingOrder="0" shrinkToFit="0" vertical="top" wrapText="0"/>
    </xf>
    <xf borderId="1" fillId="11" fontId="5" numFmtId="0" xfId="0" applyAlignment="1" applyBorder="1" applyFill="1" applyFont="1">
      <alignment horizontal="left" readingOrder="0" shrinkToFit="0" vertical="center" wrapText="0"/>
    </xf>
    <xf borderId="2" fillId="0" fontId="13" numFmtId="0" xfId="0" applyBorder="1" applyFont="1"/>
    <xf borderId="3" fillId="0" fontId="13" numFmtId="0" xfId="0" applyBorder="1" applyFont="1"/>
    <xf borderId="1" fillId="12" fontId="9" numFmtId="0" xfId="0" applyAlignment="1" applyBorder="1" applyFill="1" applyFont="1">
      <alignment horizontal="left" readingOrder="0" shrinkToFit="0" vertical="center" wrapText="1"/>
    </xf>
    <xf borderId="1" fillId="13" fontId="9" numFmtId="0" xfId="0" applyAlignment="1" applyBorder="1" applyFill="1" applyFont="1">
      <alignment horizontal="left" readingOrder="0" shrinkToFit="0" vertical="center" wrapText="1"/>
    </xf>
    <xf borderId="0" fillId="14" fontId="5" numFmtId="0" xfId="0" applyAlignment="1" applyFill="1" applyFont="1">
      <alignment horizontal="right" readingOrder="0" shrinkToFit="0" vertical="center" wrapText="0"/>
    </xf>
    <xf borderId="0" fillId="6" fontId="11" numFmtId="0" xfId="0" applyAlignment="1" applyFont="1">
      <alignment horizontal="left" readingOrder="0" shrinkToFit="0" vertical="top" wrapText="0"/>
    </xf>
    <xf borderId="0" fillId="6" fontId="11" numFmtId="168" xfId="0" applyAlignment="1" applyFont="1" applyNumberFormat="1">
      <alignment horizontal="right" readingOrder="0" shrinkToFit="0" vertical="top" wrapText="0"/>
    </xf>
    <xf borderId="4" fillId="3" fontId="10" numFmtId="0" xfId="0" applyAlignment="1" applyBorder="1" applyFont="1">
      <alignment horizontal="center" readingOrder="0" vertical="center"/>
    </xf>
    <xf borderId="4" fillId="3" fontId="9" numFmtId="0" xfId="0" applyAlignment="1" applyBorder="1" applyFont="1">
      <alignment horizontal="center" shrinkToFit="0" vertical="center" wrapText="0"/>
    </xf>
    <xf borderId="4" fillId="3" fontId="9" numFmtId="0" xfId="0" applyAlignment="1" applyBorder="1" applyFont="1">
      <alignment horizontal="center" readingOrder="0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left" shrinkToFit="0" vertical="center" wrapText="0"/>
    </xf>
    <xf borderId="4" fillId="0" fontId="9" numFmtId="0" xfId="0" applyAlignment="1" applyBorder="1" applyFont="1">
      <alignment horizontal="center" shrinkToFit="0" vertical="center" wrapText="0"/>
    </xf>
    <xf borderId="4" fillId="3" fontId="9" numFmtId="14" xfId="0" applyAlignment="1" applyBorder="1" applyFont="1" applyNumberFormat="1">
      <alignment horizontal="center" shrinkToFit="0" vertical="center" wrapText="0"/>
    </xf>
    <xf borderId="4" fillId="0" fontId="13" numFmtId="0" xfId="0" applyBorder="1" applyFont="1"/>
    <xf borderId="4" fillId="8" fontId="0" numFmtId="0" xfId="0" applyAlignment="1" applyBorder="1" applyFont="1">
      <alignment horizontal="center" shrinkToFit="0" vertical="center" wrapText="0"/>
    </xf>
    <xf borderId="4" fillId="8" fontId="15" numFmtId="0" xfId="0" applyAlignment="1" applyBorder="1" applyFont="1">
      <alignment horizontal="center" readingOrder="0" shrinkToFit="0" vertical="center" wrapText="1"/>
    </xf>
    <xf borderId="4" fillId="10" fontId="5" numFmtId="0" xfId="0" applyAlignment="1" applyBorder="1" applyFont="1">
      <alignment horizontal="center" readingOrder="0" shrinkToFit="0" vertical="center" wrapText="1"/>
    </xf>
    <xf borderId="4" fillId="0" fontId="16" numFmtId="4" xfId="0" applyAlignment="1" applyBorder="1" applyFont="1" applyNumberFormat="1">
      <alignment horizontal="center" readingOrder="0" shrinkToFit="0" vertical="center" wrapText="1"/>
    </xf>
    <xf borderId="4" fillId="0" fontId="9" numFmtId="4" xfId="0" applyAlignment="1" applyBorder="1" applyFont="1" applyNumberFormat="1">
      <alignment horizontal="center" readingOrder="0" shrinkToFit="0" vertical="center" wrapText="1"/>
    </xf>
    <xf borderId="4" fillId="0" fontId="0" numFmtId="169" xfId="0" applyAlignment="1" applyBorder="1" applyFont="1" applyNumberFormat="1">
      <alignment horizontal="center" shrinkToFit="0" vertical="center" wrapText="0"/>
    </xf>
    <xf borderId="4" fillId="0" fontId="0" numFmtId="169" xfId="0" applyAlignment="1" applyBorder="1" applyFont="1" applyNumberFormat="1">
      <alignment horizontal="center" readingOrder="0" shrinkToFit="0" vertical="center" wrapText="0"/>
    </xf>
    <xf borderId="4" fillId="0" fontId="0" numFmtId="1" xfId="0" applyAlignment="1" applyBorder="1" applyFont="1" applyNumberFormat="1">
      <alignment horizontal="center" shrinkToFit="0" vertical="center" wrapText="0"/>
    </xf>
    <xf borderId="4" fillId="0" fontId="0" numFmtId="14" xfId="0" applyAlignment="1" applyBorder="1" applyFont="1" applyNumberFormat="1">
      <alignment horizontal="center" shrinkToFit="0" vertical="center" wrapText="0"/>
    </xf>
    <xf borderId="4" fillId="0" fontId="17" numFmtId="0" xfId="0" applyAlignment="1" applyBorder="1" applyFont="1">
      <alignment horizontal="left" shrinkToFit="0" vertical="center" wrapText="0"/>
    </xf>
    <xf borderId="4" fillId="0" fontId="17" numFmtId="170" xfId="0" applyAlignment="1" applyBorder="1" applyFont="1" applyNumberFormat="1">
      <alignment horizontal="center" readingOrder="0" shrinkToFit="0" vertical="center" wrapText="0"/>
    </xf>
    <xf borderId="4" fillId="0" fontId="17" numFmtId="170" xfId="0" applyAlignment="1" applyBorder="1" applyFont="1" applyNumberFormat="1">
      <alignment horizontal="center" shrinkToFit="0" vertical="center" wrapText="0"/>
    </xf>
    <xf borderId="4" fillId="0" fontId="17" numFmtId="9" xfId="0" applyAlignment="1" applyBorder="1" applyFont="1" applyNumberFormat="1">
      <alignment horizontal="center" shrinkToFit="0" vertical="center" wrapText="0"/>
    </xf>
    <xf borderId="4" fillId="2" fontId="17" numFmtId="170" xfId="0" applyAlignment="1" applyBorder="1" applyFont="1" applyNumberFormat="1">
      <alignment horizontal="center" shrinkToFit="0" vertical="bottom" wrapText="0"/>
    </xf>
    <xf borderId="4" fillId="0" fontId="18" numFmtId="0" xfId="0" applyBorder="1" applyFont="1"/>
    <xf borderId="4" fillId="12" fontId="9" numFmtId="0" xfId="0" applyAlignment="1" applyBorder="1" applyFont="1">
      <alignment horizontal="center" readingOrder="0" shrinkToFit="0" vertical="center" wrapText="1"/>
    </xf>
    <xf borderId="4" fillId="0" fontId="19" numFmtId="170" xfId="0" applyAlignment="1" applyBorder="1" applyFont="1" applyNumberFormat="1">
      <alignment horizontal="center" readingOrder="0" shrinkToFit="0" vertical="center" wrapText="1"/>
    </xf>
    <xf borderId="4" fillId="0" fontId="9" numFmtId="170" xfId="0" applyAlignment="1" applyBorder="1" applyFont="1" applyNumberFormat="1">
      <alignment horizontal="center" readingOrder="0" shrinkToFit="0" vertical="center" wrapText="1"/>
    </xf>
    <xf borderId="4" fillId="2" fontId="17" numFmtId="9" xfId="0" applyAlignment="1" applyBorder="1" applyFont="1" applyNumberFormat="1">
      <alignment horizontal="center" shrinkToFit="0" vertical="bottom" wrapText="0"/>
    </xf>
    <xf borderId="4" fillId="8" fontId="0" numFmtId="0" xfId="0" applyAlignment="1" applyBorder="1" applyFont="1">
      <alignment horizontal="center" readingOrder="0" shrinkToFit="0" vertical="center" wrapText="0"/>
    </xf>
    <xf borderId="4" fillId="15" fontId="5" numFmtId="0" xfId="0" applyAlignment="1" applyBorder="1" applyFill="1" applyFont="1">
      <alignment horizontal="center" readingOrder="0" shrinkToFit="0" vertical="center" wrapText="1"/>
    </xf>
    <xf borderId="4" fillId="0" fontId="9" numFmtId="170" xfId="0" applyAlignment="1" applyBorder="1" applyFont="1" applyNumberFormat="1">
      <alignment horizontal="center" readingOrder="0" shrinkToFit="0" vertical="center" wrapText="0"/>
    </xf>
    <xf borderId="4" fillId="8" fontId="0" numFmtId="169" xfId="0" applyAlignment="1" applyBorder="1" applyFont="1" applyNumberFormat="1">
      <alignment horizontal="center" readingOrder="0" shrinkToFit="0" vertical="center" wrapText="0"/>
    </xf>
    <xf borderId="4" fillId="0" fontId="0" numFmtId="1" xfId="0" applyAlignment="1" applyBorder="1" applyFont="1" applyNumberFormat="1">
      <alignment horizontal="center" readingOrder="0" shrinkToFit="0" vertical="center" wrapText="0"/>
    </xf>
    <xf borderId="4" fillId="16" fontId="5" numFmtId="0" xfId="0" applyAlignment="1" applyBorder="1" applyFill="1" applyFont="1">
      <alignment horizontal="center" readingOrder="0" shrinkToFit="0" vertical="center" wrapText="1"/>
    </xf>
    <xf borderId="4" fillId="8" fontId="20" numFmtId="170" xfId="0" applyAlignment="1" applyBorder="1" applyFont="1" applyNumberFormat="1">
      <alignment horizontal="center" readingOrder="0" shrinkToFit="0" vertical="center" wrapText="1"/>
    </xf>
    <xf borderId="4" fillId="0" fontId="0" numFmtId="4" xfId="0" applyAlignment="1" applyBorder="1" applyFont="1" applyNumberFormat="1">
      <alignment horizontal="center" readingOrder="0" shrinkToFit="0" vertical="center" wrapText="0"/>
    </xf>
    <xf borderId="4" fillId="0" fontId="0" numFmtId="0" xfId="0" applyAlignment="1" applyBorder="1" applyFont="1">
      <alignment shrinkToFit="0" vertical="bottom" wrapText="0"/>
    </xf>
    <xf borderId="4" fillId="8" fontId="10" numFmtId="0" xfId="0" applyAlignment="1" applyBorder="1" applyFont="1">
      <alignment horizontal="center" readingOrder="0" vertical="center"/>
    </xf>
    <xf borderId="0" fillId="15" fontId="5" numFmtId="0" xfId="0" applyAlignment="1" applyFont="1">
      <alignment horizontal="center" readingOrder="0" shrinkToFit="0" vertical="center" wrapText="1"/>
    </xf>
    <xf borderId="4" fillId="9" fontId="9" numFmtId="0" xfId="0" applyAlignment="1" applyBorder="1" applyFont="1">
      <alignment horizontal="center" readingOrder="0" shrinkToFit="0" vertical="center" wrapText="1"/>
    </xf>
    <xf borderId="4" fillId="13" fontId="9" numFmtId="0" xfId="0" applyAlignment="1" applyBorder="1" applyFont="1">
      <alignment horizontal="center" readingOrder="0" shrinkToFit="0" vertical="center" wrapText="1"/>
    </xf>
    <xf borderId="4" fillId="6" fontId="9" numFmtId="0" xfId="0" applyAlignment="1" applyBorder="1" applyFont="1">
      <alignment horizontal="center" readingOrder="0" shrinkToFit="0" vertical="center" wrapText="1"/>
    </xf>
    <xf borderId="4" fillId="17" fontId="5" numFmtId="0" xfId="0" applyAlignment="1" applyBorder="1" applyFill="1" applyFont="1">
      <alignment horizontal="center" readingOrder="0" shrinkToFit="0" vertical="center" wrapText="0"/>
    </xf>
    <xf borderId="5" fillId="8" fontId="10" numFmtId="0" xfId="0" applyAlignment="1" applyBorder="1" applyFont="1">
      <alignment horizontal="center" readingOrder="0" vertical="center"/>
    </xf>
    <xf borderId="3" fillId="8" fontId="15" numFmtId="0" xfId="0" applyAlignment="1" applyBorder="1" applyFont="1">
      <alignment horizontal="center" readingOrder="0" shrinkToFit="0" vertical="center" wrapText="1"/>
    </xf>
    <xf borderId="4" fillId="0" fontId="21" numFmtId="170" xfId="0" applyAlignment="1" applyBorder="1" applyFont="1" applyNumberFormat="1">
      <alignment horizontal="center" readingOrder="0" shrinkToFit="0" vertical="center" wrapText="1"/>
    </xf>
    <xf borderId="4" fillId="8" fontId="9" numFmtId="170" xfId="0" applyAlignment="1" applyBorder="1" applyFont="1" applyNumberFormat="1">
      <alignment horizontal="center" readingOrder="0" shrinkToFit="0" vertical="center" wrapText="1"/>
    </xf>
    <xf borderId="3" fillId="8" fontId="22" numFmtId="0" xfId="0" applyAlignment="1" applyBorder="1" applyFont="1">
      <alignment horizontal="center" readingOrder="0" shrinkToFit="0" vertical="center" wrapText="1"/>
    </xf>
    <xf borderId="4" fillId="8" fontId="23" numFmtId="0" xfId="0" applyAlignment="1" applyBorder="1" applyFont="1">
      <alignment horizontal="center" readingOrder="0" shrinkToFit="0" vertical="center" wrapText="1"/>
    </xf>
    <xf borderId="6" fillId="8" fontId="10" numFmtId="0" xfId="0" applyAlignment="1" applyBorder="1" applyFont="1">
      <alignment horizontal="center" readingOrder="0" vertical="center"/>
    </xf>
    <xf borderId="4" fillId="8" fontId="22" numFmtId="0" xfId="0" applyAlignment="1" applyBorder="1" applyFont="1">
      <alignment horizontal="center" readingOrder="0" shrinkToFit="0" vertical="center" wrapText="1"/>
    </xf>
    <xf borderId="0" fillId="8" fontId="24" numFmtId="0" xfId="0" applyAlignment="1" applyFont="1">
      <alignment horizontal="center" shrinkToFit="0" vertical="center" wrapText="1"/>
    </xf>
    <xf borderId="4" fillId="8" fontId="24" numFmtId="0" xfId="0" applyAlignment="1" applyBorder="1" applyFont="1">
      <alignment horizontal="center" shrinkToFit="0" vertical="center" wrapText="1"/>
    </xf>
    <xf borderId="4" fillId="0" fontId="0" numFmtId="169" xfId="0" applyAlignment="1" applyBorder="1" applyFont="1" applyNumberFormat="1">
      <alignment horizontal="center" readingOrder="0" shrinkToFit="0" vertical="center" wrapText="0"/>
    </xf>
    <xf borderId="4" fillId="8" fontId="22" numFmtId="0" xfId="0" applyAlignment="1" applyBorder="1" applyFont="1">
      <alignment horizontal="center" readingOrder="0" vertical="center"/>
    </xf>
    <xf borderId="4" fillId="0" fontId="13" numFmtId="168" xfId="0" applyAlignment="1" applyBorder="1" applyFont="1" applyNumberFormat="1">
      <alignment readingOrder="0"/>
    </xf>
    <xf borderId="4" fillId="8" fontId="10" numFmtId="0" xfId="0" applyAlignment="1" applyBorder="1" applyFont="1">
      <alignment horizontal="center" vertical="center"/>
    </xf>
    <xf borderId="4" fillId="0" fontId="25" numFmtId="0" xfId="0" applyBorder="1" applyFont="1"/>
    <xf borderId="0" fillId="8" fontId="10" numFmtId="0" xfId="0" applyAlignment="1" applyFont="1">
      <alignment horizontal="center" vertical="center"/>
    </xf>
    <xf borderId="0" fillId="0" fontId="25" numFmtId="0" xfId="0" applyFont="1"/>
    <xf borderId="4" fillId="18" fontId="26" numFmtId="0" xfId="0" applyAlignment="1" applyBorder="1" applyFill="1" applyFont="1">
      <alignment horizontal="center" readingOrder="0"/>
    </xf>
    <xf borderId="4" fillId="0" fontId="13" numFmtId="0" xfId="0" applyAlignment="1" applyBorder="1" applyFont="1">
      <alignment horizontal="center" readingOrder="0" vertical="center"/>
    </xf>
    <xf borderId="4" fillId="8" fontId="27" numFmtId="0" xfId="0" applyAlignment="1" applyBorder="1" applyFont="1">
      <alignment horizontal="center" readingOrder="0" shrinkToFit="0" vertical="center" wrapText="0"/>
    </xf>
    <xf borderId="4" fillId="0" fontId="28" numFmtId="0" xfId="0" applyAlignment="1" applyBorder="1" applyFont="1">
      <alignment horizontal="center" readingOrder="0" shrinkToFit="0" vertical="center" wrapText="0"/>
    </xf>
    <xf borderId="4" fillId="0" fontId="0" numFmtId="0" xfId="0" applyAlignment="1" applyBorder="1" applyFont="1">
      <alignment horizontal="center" readingOrder="0" shrinkToFit="0" vertical="center" wrapText="0"/>
    </xf>
    <xf borderId="4" fillId="0" fontId="28" numFmtId="169" xfId="0" applyAlignment="1" applyBorder="1" applyFont="1" applyNumberFormat="1">
      <alignment horizontal="center" readingOrder="0" shrinkToFit="0" vertical="center" wrapText="0"/>
    </xf>
    <xf borderId="4" fillId="0" fontId="13" numFmtId="171" xfId="0" applyAlignment="1" applyBorder="1" applyFont="1" applyNumberFormat="1">
      <alignment horizontal="center" readingOrder="0"/>
    </xf>
    <xf borderId="4" fillId="0" fontId="13" numFmtId="168" xfId="0" applyAlignment="1" applyBorder="1" applyFont="1" applyNumberFormat="1">
      <alignment horizontal="center" readingOrder="0"/>
    </xf>
    <xf borderId="7" fillId="16" fontId="5" numFmtId="0" xfId="0" applyAlignment="1" applyBorder="1" applyFont="1">
      <alignment horizontal="center" readingOrder="0" shrinkToFit="0" vertical="center" wrapText="1"/>
    </xf>
    <xf borderId="3" fillId="3" fontId="4" numFmtId="0" xfId="0" applyAlignment="1" applyBorder="1" applyFont="1">
      <alignment horizontal="center" readingOrder="0" shrinkToFit="0" vertical="center" wrapText="0"/>
    </xf>
    <xf borderId="7" fillId="13" fontId="9" numFmtId="0" xfId="0" applyAlignment="1" applyBorder="1" applyFont="1">
      <alignment horizontal="center" readingOrder="0" shrinkToFit="0" vertical="center" wrapText="1"/>
    </xf>
    <xf borderId="8" fillId="0" fontId="13" numFmtId="0" xfId="0" applyBorder="1" applyFont="1"/>
    <xf borderId="7" fillId="15" fontId="5" numFmtId="0" xfId="0" applyAlignment="1" applyBorder="1" applyFont="1">
      <alignment horizontal="center" readingOrder="0" shrinkToFit="0" vertical="center" wrapText="1"/>
    </xf>
    <xf borderId="7" fillId="9" fontId="9" numFmtId="0" xfId="0" applyAlignment="1" applyBorder="1" applyFont="1">
      <alignment horizontal="center" readingOrder="0" shrinkToFit="0" vertical="center" wrapText="1"/>
    </xf>
    <xf borderId="7" fillId="10" fontId="5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2" fillId="12" fontId="9" numFmtId="0" xfId="0" applyAlignment="1" applyBorder="1" applyFont="1">
      <alignment horizontal="center" readingOrder="0" shrinkToFit="0" vertical="center" wrapText="1"/>
    </xf>
    <xf borderId="9" fillId="3" fontId="4" numFmtId="0" xfId="0" applyAlignment="1" applyBorder="1" applyFont="1">
      <alignment horizontal="center" readingOrder="0" shrinkToFit="0" vertical="center" wrapText="0"/>
    </xf>
    <xf borderId="10" fillId="0" fontId="13" numFmtId="0" xfId="0" applyBorder="1" applyFont="1"/>
    <xf borderId="4" fillId="3" fontId="4" numFmtId="0" xfId="0" applyAlignment="1" applyBorder="1" applyFont="1">
      <alignment horizontal="center" readingOrder="0" shrinkToFit="0" vertical="center" wrapText="0"/>
    </xf>
    <xf borderId="11" fillId="3" fontId="9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0"/>
    </xf>
    <xf borderId="13" fillId="3" fontId="9" numFmtId="0" xfId="0" applyAlignment="1" applyBorder="1" applyFont="1">
      <alignment horizontal="center" shrinkToFit="0" vertical="center" wrapText="0"/>
    </xf>
    <xf borderId="13" fillId="3" fontId="9" numFmtId="0" xfId="0" applyAlignment="1" applyBorder="1" applyFont="1">
      <alignment horizontal="center" readingOrder="0" shrinkToFit="0" vertical="center" wrapText="1"/>
    </xf>
    <xf borderId="14" fillId="3" fontId="9" numFmtId="0" xfId="0" applyAlignment="1" applyBorder="1" applyFont="1">
      <alignment horizontal="center" readingOrder="0" shrinkToFit="0" vertical="center" wrapText="1"/>
    </xf>
    <xf borderId="0" fillId="0" fontId="29" numFmtId="0" xfId="0" applyAlignment="1" applyFont="1">
      <alignment horizontal="center" readingOrder="0" shrinkToFit="0" vertical="center" wrapText="0"/>
    </xf>
    <xf borderId="0" fillId="8" fontId="15" numFmtId="0" xfId="0" applyAlignment="1" applyFont="1">
      <alignment horizontal="center" readingOrder="0" shrinkToFit="0" vertical="center" wrapText="1"/>
    </xf>
    <xf borderId="0" fillId="0" fontId="9" numFmtId="170" xfId="0" applyAlignment="1" applyFont="1" applyNumberFormat="1">
      <alignment horizontal="center" readingOrder="0" shrinkToFit="0" vertical="center" wrapText="1"/>
    </xf>
    <xf borderId="0" fillId="0" fontId="0" numFmtId="169" xfId="0" applyAlignment="1" applyFont="1" applyNumberFormat="1">
      <alignment horizontal="center" readingOrder="0" shrinkToFit="0" vertical="center" wrapText="0"/>
    </xf>
    <xf borderId="0" fillId="0" fontId="0" numFmtId="0" xfId="0" applyAlignment="1" applyFont="1">
      <alignment horizontal="center" readingOrder="0" shrinkToFit="0" vertical="center" wrapText="0"/>
    </xf>
    <xf borderId="0" fillId="0" fontId="13" numFmtId="0" xfId="0" applyFont="1"/>
    <xf borderId="0" fillId="0" fontId="13" numFmtId="0" xfId="0" applyAlignment="1" applyFont="1">
      <alignment horizontal="center" readingOrder="0" vertical="center"/>
    </xf>
    <xf borderId="0" fillId="0" fontId="13" numFmtId="0" xfId="0" applyAlignment="1" applyFont="1">
      <alignment readingOrder="0"/>
    </xf>
    <xf borderId="0" fillId="12" fontId="9" numFmtId="0" xfId="0" applyAlignment="1" applyFont="1">
      <alignment horizontal="center" readingOrder="0" shrinkToFit="0" vertical="center" wrapText="1"/>
    </xf>
    <xf borderId="0" fillId="0" fontId="0" numFmtId="169" xfId="0" applyAlignment="1" applyFont="1" applyNumberFormat="1">
      <alignment horizontal="center" shrinkToFit="0" vertical="center" wrapText="0"/>
    </xf>
    <xf borderId="0" fillId="16" fontId="5" numFmtId="0" xfId="0" applyAlignment="1" applyFont="1">
      <alignment horizontal="center" readingOrder="0" shrinkToFit="0" vertical="center" wrapText="1"/>
    </xf>
    <xf borderId="0" fillId="8" fontId="10" numFmtId="0" xfId="0" applyAlignment="1" applyFont="1">
      <alignment horizontal="center" readingOrder="0" vertical="center"/>
    </xf>
    <xf borderId="0" fillId="9" fontId="9" numFmtId="0" xfId="0" applyAlignment="1" applyFont="1">
      <alignment horizontal="center" readingOrder="0" shrinkToFit="0" vertical="center" wrapText="1"/>
    </xf>
    <xf borderId="0" fillId="0" fontId="13" numFmtId="168" xfId="0" applyAlignment="1" applyFont="1" applyNumberFormat="1">
      <alignment readingOrder="0"/>
    </xf>
    <xf borderId="0" fillId="0" fontId="9" numFmtId="170" xfId="0" applyAlignment="1" applyFont="1" applyNumberFormat="1">
      <alignment horizontal="center" readingOrder="0" shrinkToFit="0" vertical="center" wrapText="0"/>
    </xf>
    <xf borderId="6" fillId="12" fontId="9" numFmtId="0" xfId="0" applyAlignment="1" applyBorder="1" applyFont="1">
      <alignment horizontal="center" readingOrder="0" shrinkToFit="0" vertical="center" wrapText="1"/>
    </xf>
    <xf borderId="0" fillId="10" fontId="5" numFmtId="0" xfId="0" applyAlignment="1" applyFont="1">
      <alignment horizontal="center" readingOrder="0" shrinkToFit="0" vertical="center" wrapText="1"/>
    </xf>
    <xf borderId="0" fillId="8" fontId="0" numFmtId="169" xfId="0" applyAlignment="1" applyFont="1" applyNumberFormat="1">
      <alignment horizontal="center" readingOrder="0" shrinkToFit="0" vertical="center" wrapText="0"/>
    </xf>
    <xf borderId="0" fillId="0" fontId="0" numFmtId="171" xfId="0" applyAlignment="1" applyFont="1" applyNumberFormat="1">
      <alignment horizontal="center" readingOrder="0" shrinkToFit="0" vertical="center" wrapText="0"/>
    </xf>
    <xf borderId="0" fillId="8" fontId="9" numFmtId="170" xfId="0" applyAlignment="1" applyFont="1" applyNumberFormat="1">
      <alignment horizontal="center" readingOrder="0" shrinkToFit="0" vertical="center" wrapText="1"/>
    </xf>
    <xf borderId="0" fillId="0" fontId="0" numFmtId="168" xfId="0" applyAlignment="1" applyFont="1" applyNumberFormat="1">
      <alignment horizontal="center" readingOrder="0" shrinkToFit="0" vertical="center" wrapText="0"/>
    </xf>
    <xf borderId="5" fillId="15" fontId="5" numFmtId="0" xfId="0" applyAlignment="1" applyBorder="1" applyFont="1">
      <alignment horizontal="center" readingOrder="0" shrinkToFit="0" vertical="center" wrapText="1"/>
    </xf>
    <xf borderId="15" fillId="15" fontId="5" numFmtId="0" xfId="0" applyAlignment="1" applyBorder="1" applyFont="1">
      <alignment horizontal="center" readingOrder="0" shrinkToFit="0" vertical="center" wrapText="1"/>
    </xf>
    <xf borderId="0" fillId="13" fontId="9" numFmtId="0" xfId="0" applyAlignment="1" applyFont="1">
      <alignment horizontal="center" readingOrder="0" shrinkToFit="0" vertical="center" wrapText="1"/>
    </xf>
    <xf borderId="0" fillId="0" fontId="13" numFmtId="168" xfId="0" applyAlignment="1" applyFont="1" applyNumberFormat="1">
      <alignment horizontal="center" readingOrder="0" vertical="center"/>
    </xf>
  </cellXfs>
  <cellStyles count="1">
    <cellStyle xfId="0" name="Normal" builtinId="0"/>
  </cellStyles>
  <dxfs count="4"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FFFFFF"/>
      </font>
      <fill>
        <patternFill patternType="solid">
          <fgColor rgb="FF008000"/>
          <bgColor rgb="FF008000"/>
        </patternFill>
      </fill>
      <border/>
    </dxf>
    <dxf>
      <font/>
      <fill>
        <patternFill patternType="solid">
          <fgColor rgb="FFFF8080"/>
          <bgColor rgb="FFFF8080"/>
        </patternFill>
      </fill>
      <border/>
    </dxf>
    <dxf>
      <font/>
      <fill>
        <patternFill patternType="solid">
          <fgColor rgb="FFCCFFCC"/>
          <bgColor rgb="FFCCFF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voluntarias.plataformamaisbrasil.gov.br/voluntarias/ConsultarProposta/ResultadoDaConsultaDeConvenioSelecionarConvenio.do?idConvenio=884652&amp;destino=" TargetMode="External"/><Relationship Id="rId42" Type="http://schemas.openxmlformats.org/officeDocument/2006/relationships/hyperlink" Target="https://voluntarias.plataformamaisbrasil.gov.br/voluntarias/ConsultarProposta/ResultadoDaConsultaDeConvenioSelecionarConvenio.do?idConvenio=883512&amp;destino=" TargetMode="External"/><Relationship Id="rId41" Type="http://schemas.openxmlformats.org/officeDocument/2006/relationships/hyperlink" Target="https://voluntarias.plataformamaisbrasil.gov.br/voluntarias/ConsultarProposta/ResultadoDaConsultaDeConvenioSelecionarConvenio.do?idConvenio=883512&amp;destino=" TargetMode="External"/><Relationship Id="rId44" Type="http://schemas.openxmlformats.org/officeDocument/2006/relationships/hyperlink" Target="https://voluntarias.plataformamaisbrasil.gov.br/voluntarias/ConsultarProposta/ResultadoDaConsultaDeConvenioSelecionarConvenio.do?idConvenio=935149&amp;destino=" TargetMode="External"/><Relationship Id="rId43" Type="http://schemas.openxmlformats.org/officeDocument/2006/relationships/hyperlink" Target="https://voluntarias.plataformamaisbrasil.gov.br/voluntarias/ConsultarProposta/ResultadoDaConsultaDeConvenioSelecionarConvenio.do?idConvenio=935156&amp;destino=" TargetMode="External"/><Relationship Id="rId46" Type="http://schemas.openxmlformats.org/officeDocument/2006/relationships/hyperlink" Target="https://voluntarias.plataformamaisbrasil.gov.br/voluntarias/ConsultarProposta/ResultadoDaConsultaDeConvenioSelecionarConvenio.do?idConvenio=934008&amp;destino=" TargetMode="External"/><Relationship Id="rId45" Type="http://schemas.openxmlformats.org/officeDocument/2006/relationships/hyperlink" Target="https://voluntarias.plataformamaisbrasil.gov.br/voluntarias/ConsultarProposta/ResultadoDaConsultaDeConvenioSelecionarConvenio.do?idConvenio=934012&amp;destino=" TargetMode="External"/><Relationship Id="rId1" Type="http://schemas.openxmlformats.org/officeDocument/2006/relationships/hyperlink" Target="https://voluntarias.plataformamaisbrasil.gov.br/voluntarias/ConsultarProposta/ResultadoDaConsultaDeConvenioSelecionarConvenio.do?idConvenio=582908&amp;destino=" TargetMode="External"/><Relationship Id="rId2" Type="http://schemas.openxmlformats.org/officeDocument/2006/relationships/hyperlink" Target="https://voluntarias.plataformamaisbrasil.gov.br/voluntarias/ConsultarProposta/ResultadoDaConsultaDeConvenioSelecionarConvenio.do?idConvenio=649897&amp;destino=" TargetMode="External"/><Relationship Id="rId3" Type="http://schemas.openxmlformats.org/officeDocument/2006/relationships/hyperlink" Target="https://voluntarias.plataformamaisbrasil.gov.br/voluntarias/ConsultarProposta/ResultadoDaConsultaDeConvenioSelecionarConvenio.do?idConvenio=649745&amp;destino=" TargetMode="External"/><Relationship Id="rId4" Type="http://schemas.openxmlformats.org/officeDocument/2006/relationships/hyperlink" Target="https://voluntarias.plataformamaisbrasil.gov.br/voluntarias/ConsultarProposta/ResultadoDaConsultaDeConvenioSelecionarConvenio.do?idConvenio=654517&amp;destino=" TargetMode="External"/><Relationship Id="rId9" Type="http://schemas.openxmlformats.org/officeDocument/2006/relationships/hyperlink" Target="https://voluntarias.plataformamaisbrasil.gov.br/voluntarias/ConsultarProposta/ResultadoDaConsultaDeConvenioSelecionarConvenio.do?idConvenio=717553&amp;destino=" TargetMode="External"/><Relationship Id="rId48" Type="http://schemas.openxmlformats.org/officeDocument/2006/relationships/hyperlink" Target="https://voluntarias.plataformamaisbrasil.gov.br/voluntarias/ConsultarProposta/ResultadoDaConsultaDeConvenioSelecionarConvenio.do?idConvenio=933968&amp;destino=" TargetMode="External"/><Relationship Id="rId47" Type="http://schemas.openxmlformats.org/officeDocument/2006/relationships/hyperlink" Target="https://voluntarias.plataformamaisbrasil.gov.br/voluntarias/ConsultarProposta/ResultadoDaConsultaDeConvenioSelecionarConvenio.do?idConvenio=933992&amp;destino=" TargetMode="External"/><Relationship Id="rId49" Type="http://schemas.openxmlformats.org/officeDocument/2006/relationships/hyperlink" Target="https://voluntarias.plataformamaisbrasil.gov.br/voluntarias/ConsultarProposta/ResultadoDaConsultaDeConvenioSelecionarConvenio.do?idConvenio=933964&amp;destino=" TargetMode="External"/><Relationship Id="rId5" Type="http://schemas.openxmlformats.org/officeDocument/2006/relationships/hyperlink" Target="https://voluntarias.plataformamaisbrasil.gov.br/voluntarias/ConsultarProposta/ResultadoDaConsultaDeConvenioSelecionarConvenio.do?idConvenio=661901&amp;destino=" TargetMode="External"/><Relationship Id="rId6" Type="http://schemas.openxmlformats.org/officeDocument/2006/relationships/hyperlink" Target="https://voluntarias.plataformamaisbrasil.gov.br/voluntarias/ConsultarProposta/ResultadoDaConsultaDeConvenioSelecionarConvenio.do?idConvenio=713542&amp;destino=" TargetMode="External"/><Relationship Id="rId7" Type="http://schemas.openxmlformats.org/officeDocument/2006/relationships/hyperlink" Target="https://voluntarias.plataformamaisbrasil.gov.br/voluntarias/ConsultarProposta/ResultadoDaConsultaDeConvenioSelecionarConvenio.do?idConvenio=715410&amp;destino=" TargetMode="External"/><Relationship Id="rId8" Type="http://schemas.openxmlformats.org/officeDocument/2006/relationships/hyperlink" Target="https://voluntarias.plataformamaisbrasil.gov.br/voluntarias/ConsultarProposta/ResultadoDaConsultaDeConvenioSelecionarConvenio.do?idConvenio=716456&amp;destino=" TargetMode="External"/><Relationship Id="rId73" Type="http://schemas.openxmlformats.org/officeDocument/2006/relationships/hyperlink" Target="https://voluntarias.plataformamaisbrasil.gov.br/voluntarias/ConsultarProposta/ResultadoDaConsultaDeConvenioSelecionarConvenio.do?idConvenio=1014633&amp;destino=" TargetMode="External"/><Relationship Id="rId72" Type="http://schemas.openxmlformats.org/officeDocument/2006/relationships/hyperlink" Target="https://voluntarias.plataformamaisbrasil.gov.br/voluntarias/ConsultarProposta/ResultadoDaConsultaDeConvenioSelecionarConvenio.do?idConvenio=1014632&amp;destino=" TargetMode="External"/><Relationship Id="rId31" Type="http://schemas.openxmlformats.org/officeDocument/2006/relationships/hyperlink" Target="https://voluntarias.plataformamaisbrasil.gov.br/voluntarias/ConsultarProposta/ResultadoDaConsultaDeConvenioSelecionarConvenio.do?idConvenio=850431&amp;destino=" TargetMode="External"/><Relationship Id="rId75" Type="http://schemas.openxmlformats.org/officeDocument/2006/relationships/hyperlink" Target="https://voluntarias.plataformamaisbrasil.gov.br/voluntarias/ConsultarProposta/ResultadoDaConsultaDeConvenioSelecionarConvenio.do?idConvenio=1014635&amp;destino=" TargetMode="External"/><Relationship Id="rId30" Type="http://schemas.openxmlformats.org/officeDocument/2006/relationships/hyperlink" Target="https://voluntarias.plataformamaisbrasil.gov.br/voluntarias/ConsultarProposta/ResultadoDaConsultaDeConvenioSelecionarConvenio.do?idConvenio=850439&amp;destino=" TargetMode="External"/><Relationship Id="rId74" Type="http://schemas.openxmlformats.org/officeDocument/2006/relationships/hyperlink" Target="https://voluntarias.plataformamaisbrasil.gov.br/voluntarias/ConsultarProposta/ResultadoDaConsultaDeConvenioSelecionarConvenio.do?idConvenio=1014634&amp;destino=" TargetMode="External"/><Relationship Id="rId33" Type="http://schemas.openxmlformats.org/officeDocument/2006/relationships/hyperlink" Target="https://voluntarias.plataformamaisbrasil.gov.br/voluntarias/ConsultarProposta/ResultadoDaConsultaDeConvenioSelecionarConvenio.do?idConvenio=881825&amp;destino=" TargetMode="External"/><Relationship Id="rId77" Type="http://schemas.openxmlformats.org/officeDocument/2006/relationships/hyperlink" Target="https://voluntarias.plataformamaisbrasil.gov.br/voluntarias/ConsultarProposta/ResultadoDaConsultaDeConvenioSelecionarConvenio.do?idConvenio=1014637&amp;destino=" TargetMode="External"/><Relationship Id="rId32" Type="http://schemas.openxmlformats.org/officeDocument/2006/relationships/hyperlink" Target="https://voluntarias.plataformamaisbrasil.gov.br/voluntarias/ConsultarProposta/ResultadoDaConsultaDeConvenioSelecionarConvenio.do?idConvenio=874821&amp;destino=" TargetMode="External"/><Relationship Id="rId76" Type="http://schemas.openxmlformats.org/officeDocument/2006/relationships/hyperlink" Target="https://voluntarias.plataformamaisbrasil.gov.br/voluntarias/ConsultarProposta/ResultadoDaConsultaDeConvenioSelecionarConvenio.do?idConvenio=1014636&amp;destino=" TargetMode="External"/><Relationship Id="rId35" Type="http://schemas.openxmlformats.org/officeDocument/2006/relationships/hyperlink" Target="https://voluntarias.plataformamaisbrasil.gov.br/voluntarias/ConsultarProposta/ResultadoDaConsultaDeConvenioSelecionarConvenio.do?idConvenio=883508&amp;destino=" TargetMode="External"/><Relationship Id="rId34" Type="http://schemas.openxmlformats.org/officeDocument/2006/relationships/hyperlink" Target="https://voluntarias.plataformamaisbrasil.gov.br/voluntarias/ConsultarProposta/ResultadoDaConsultaDeConvenioSelecionarConvenio.do?idConvenio=884648&amp;destino=" TargetMode="External"/><Relationship Id="rId78" Type="http://schemas.openxmlformats.org/officeDocument/2006/relationships/drawing" Target="../drawings/drawing1.xml"/><Relationship Id="rId71" Type="http://schemas.openxmlformats.org/officeDocument/2006/relationships/hyperlink" Target="https://voluntarias.plataformamaisbrasil.gov.br/voluntarias/ConsultarProposta/ResultadoDaConsultaDeConvenioSelecionarConvenio.do?idConvenio=1014629&amp;destino=" TargetMode="External"/><Relationship Id="rId70" Type="http://schemas.openxmlformats.org/officeDocument/2006/relationships/hyperlink" Target="https://voluntarias.plataformamaisbrasil.gov.br/voluntarias/ConsultarProposta/ResultadoDaConsultaDeConvenioSelecionarConvenio.do?idConvenio=1014628&amp;destino=" TargetMode="External"/><Relationship Id="rId37" Type="http://schemas.openxmlformats.org/officeDocument/2006/relationships/hyperlink" Target="https://voluntarias.plataformamaisbrasil.gov.br/voluntarias/proposta/EditarDadosProposta/EditarDadosProposta.do" TargetMode="External"/><Relationship Id="rId36" Type="http://schemas.openxmlformats.org/officeDocument/2006/relationships/hyperlink" Target="https://voluntarias.plataformamaisbrasil.gov.br/voluntarias/ConsultarProposta/ResultadoDaConsultaDeConvenioSelecionarConvenio.do?idConvenio=884662&amp;destino=" TargetMode="External"/><Relationship Id="rId39" Type="http://schemas.openxmlformats.org/officeDocument/2006/relationships/hyperlink" Target="https://voluntarias.plataformamaisbrasil.gov.br/voluntarias/ConsultarProposta/ResultadoDaConsultaDeConvenioSelecionarConvenio.do?idConvenio=884657&amp;destino=" TargetMode="External"/><Relationship Id="rId38" Type="http://schemas.openxmlformats.org/officeDocument/2006/relationships/hyperlink" Target="https://voluntarias.plataformamaisbrasil.gov.br/voluntarias/ConsultarProposta/ResultadoDaConsultaDeConvenioSelecionarConvenio.do?idConvenio=884658&amp;destino=" TargetMode="External"/><Relationship Id="rId62" Type="http://schemas.openxmlformats.org/officeDocument/2006/relationships/hyperlink" Target="https://voluntarias.plataformamaisbrasil.gov.br/voluntarias/ConsultarProposta/ResultadoDaConsultaDeConvenioSelecionarConvenio.do?idConvenio=991465&amp;destino=" TargetMode="External"/><Relationship Id="rId61" Type="http://schemas.openxmlformats.org/officeDocument/2006/relationships/hyperlink" Target="https://voluntarias.plataformamaisbrasil.gov.br/voluntarias/ConsultarProposta/ResultadoDaConsultaDeConvenioSelecionarConvenio.do?idConvenio=991441&amp;destino=" TargetMode="External"/><Relationship Id="rId20" Type="http://schemas.openxmlformats.org/officeDocument/2006/relationships/hyperlink" Target="https://voluntarias.plataformamaisbrasil.gov.br/voluntarias/ConsultarProposta/ResultadoDaConsultaDeConvenioSelecionarConvenio.do?idConvenio=792596&amp;destino=" TargetMode="External"/><Relationship Id="rId64" Type="http://schemas.openxmlformats.org/officeDocument/2006/relationships/hyperlink" Target="https://voluntarias.plataformamaisbrasil.gov.br/voluntarias/ConsultarProposta/ResultadoDaConsultaDeConvenioSelecionarConvenio.do?idConvenio=991900&amp;destino=" TargetMode="External"/><Relationship Id="rId63" Type="http://schemas.openxmlformats.org/officeDocument/2006/relationships/hyperlink" Target="https://voluntarias.plataformamaisbrasil.gov.br/voluntarias/ConsultarProposta/ResultadoDaConsultaDeConvenioSelecionarConvenio.do?idConvenio=991896&amp;destino=" TargetMode="External"/><Relationship Id="rId22" Type="http://schemas.openxmlformats.org/officeDocument/2006/relationships/hyperlink" Target="https://voluntarias.plataformamaisbrasil.gov.br/voluntarias/ConsultarProposta/ResultadoDaConsultaDeConvenioSelecionarConvenio.do?idConvenio=792722&amp;destino=" TargetMode="External"/><Relationship Id="rId66" Type="http://schemas.openxmlformats.org/officeDocument/2006/relationships/hyperlink" Target="https://voluntarias.plataformamaisbrasil.gov.br/voluntarias/ConsultarProposta/ResultadoDaConsultaDeConvenioSelecionarConvenio.do?idConvenio=991902&amp;destino=" TargetMode="External"/><Relationship Id="rId21" Type="http://schemas.openxmlformats.org/officeDocument/2006/relationships/hyperlink" Target="https://voluntarias.plataformamaisbrasil.gov.br/voluntarias/ConsultarProposta/ResultadoDaConsultaDeConvenioSelecionarConvenio.do?idConvenio=792618&amp;destino=" TargetMode="External"/><Relationship Id="rId65" Type="http://schemas.openxmlformats.org/officeDocument/2006/relationships/hyperlink" Target="https://voluntarias.plataformamaisbrasil.gov.br/voluntarias/ConsultarProposta/ResultadoDaConsultaDeConvenioSelecionarConvenio.do?idConvenio=991901&amp;destino=" TargetMode="External"/><Relationship Id="rId24" Type="http://schemas.openxmlformats.org/officeDocument/2006/relationships/hyperlink" Target="https://voluntarias.plataformamaisbrasil.gov.br/voluntarias/ConsultarProposta/ResultadoDaConsultaDeConvenioSelecionarConvenio.do?idConvenio=810327&amp;destino=" TargetMode="External"/><Relationship Id="rId68" Type="http://schemas.openxmlformats.org/officeDocument/2006/relationships/hyperlink" Target="https://voluntarias.plataformamaisbrasil.gov.br/voluntarias/ConsultarProposta/ResultadoDaConsultaDeConvenioSelecionarConvenio.do?idConvenio=991907&amp;destino=" TargetMode="External"/><Relationship Id="rId23" Type="http://schemas.openxmlformats.org/officeDocument/2006/relationships/hyperlink" Target="https://voluntarias.plataformamaisbrasil.gov.br/voluntarias/ConsultarProposta/ResultadoDaConsultaDeConvenioSelecionarConvenio.do?idConvenio=809970&amp;destino=" TargetMode="External"/><Relationship Id="rId67" Type="http://schemas.openxmlformats.org/officeDocument/2006/relationships/hyperlink" Target="https://voluntarias.plataformamaisbrasil.gov.br/voluntarias/ConsultarProposta/ResultadoDaConsultaDeConvenioSelecionarConvenio.do?idConvenio=991904&amp;destino=" TargetMode="External"/><Relationship Id="rId60" Type="http://schemas.openxmlformats.org/officeDocument/2006/relationships/hyperlink" Target="https://voluntarias.plataformamaisbrasil.gov.br/voluntarias/ConsultarProposta/ResultadoDaConsultaDeConvenioSelecionarConvenio.do?idConvenio=991404&amp;destino=" TargetMode="External"/><Relationship Id="rId26" Type="http://schemas.openxmlformats.org/officeDocument/2006/relationships/hyperlink" Target="https://voluntarias.plataformamaisbrasil.gov.br/voluntarias/ConsultarProposta/ResultadoDaConsultaDeConvenioSelecionarConvenio.do?idConvenio=810326&amp;destino=" TargetMode="External"/><Relationship Id="rId25" Type="http://schemas.openxmlformats.org/officeDocument/2006/relationships/hyperlink" Target="https://voluntarias.plataformamaisbrasil.gov.br/voluntarias/ConsultarProposta/ResultadoDaConsultaDeConvenioSelecionarConvenio.do?idConvenio=810325&amp;destino=" TargetMode="External"/><Relationship Id="rId69" Type="http://schemas.openxmlformats.org/officeDocument/2006/relationships/hyperlink" Target="https://voluntarias.plataformamaisbrasil.gov.br/voluntarias/ConsultarProposta/ResultadoDaConsultaDeConvenioSelecionarConvenio.do?idConvenio=1001169&amp;destino=" TargetMode="External"/><Relationship Id="rId28" Type="http://schemas.openxmlformats.org/officeDocument/2006/relationships/hyperlink" Target="https://voluntarias.plataformamaisbrasil.gov.br/voluntarias/ConsultarProposta/ResultadoDaConsultaDeConvenioSelecionarConvenio.do?idConvenio=850436&amp;destino=" TargetMode="External"/><Relationship Id="rId27" Type="http://schemas.openxmlformats.org/officeDocument/2006/relationships/hyperlink" Target="https://voluntarias.plataformamaisbrasil.gov.br/voluntarias/ConsultarProposta/ResultadoDaConsultaDeConvenioSelecionarConvenio.do?idConvenio=810328&amp;destino=" TargetMode="External"/><Relationship Id="rId29" Type="http://schemas.openxmlformats.org/officeDocument/2006/relationships/hyperlink" Target="https://voluntarias.plataformamaisbrasil.gov.br/voluntarias/ConsultarProposta/ResultadoDaConsultaDeConvenioSelecionarConvenio.do?idConvenio=850440&amp;destino=" TargetMode="External"/><Relationship Id="rId51" Type="http://schemas.openxmlformats.org/officeDocument/2006/relationships/hyperlink" Target="https://voluntarias.plataformamaisbrasil.gov.br/voluntarias/ConsultarProposta/ResultadoDaConsultaDeConvenioSelecionarConvenio.do?idConvenio=933959&amp;destino=" TargetMode="External"/><Relationship Id="rId50" Type="http://schemas.openxmlformats.org/officeDocument/2006/relationships/hyperlink" Target="https://voluntarias.plataformamaisbrasil.gov.br/voluntarias/ConsultarProposta/ResultadoDaConsultaDeConvenioSelecionarConvenio.do?idConvenio=933960&amp;destino=" TargetMode="External"/><Relationship Id="rId53" Type="http://schemas.openxmlformats.org/officeDocument/2006/relationships/hyperlink" Target="https://voluntarias.plataformamaisbrasil.gov.br/voluntarias/ConsultarProposta/ResultadoDaConsultaDeConvenioSelecionarConvenio.do?idConvenio=933896&amp;destino=" TargetMode="External"/><Relationship Id="rId52" Type="http://schemas.openxmlformats.org/officeDocument/2006/relationships/hyperlink" Target="https://voluntarias.plataformamaisbrasil.gov.br/voluntarias/ConsultarProposta/ResultadoDaConsultaDeConvenioSelecionarConvenio.do?idConvenio=933920&amp;destino=" TargetMode="External"/><Relationship Id="rId11" Type="http://schemas.openxmlformats.org/officeDocument/2006/relationships/hyperlink" Target="https://voluntarias.plataformamaisbrasil.gov.br/voluntarias/ConsultarProposta/ResultadoDaConsultaDeConvenioSelecionarConvenio.do?idConvenio=718387&amp;destino=" TargetMode="External"/><Relationship Id="rId55" Type="http://schemas.openxmlformats.org/officeDocument/2006/relationships/hyperlink" Target="https://voluntarias.plataformamaisbrasil.gov.br/voluntarias/ConsultarProposta/ResultadoDaConsultaDeConvenioSelecionarConvenio.do?idConvenio=933822&amp;destino=" TargetMode="External"/><Relationship Id="rId10" Type="http://schemas.openxmlformats.org/officeDocument/2006/relationships/hyperlink" Target="https://voluntarias.plataformamaisbrasil.gov.br/voluntarias/ConsultarProposta/ResultadoDaConsultaDeConvenioSelecionarConvenio.do?idConvenio=717548&amp;destino=" TargetMode="External"/><Relationship Id="rId54" Type="http://schemas.openxmlformats.org/officeDocument/2006/relationships/hyperlink" Target="https://voluntarias.plataformamaisbrasil.gov.br/voluntarias/ConsultarProposta/ResultadoDaConsultaDeConvenioSelecionarConvenio.do?idConvenio=933826&amp;destino=" TargetMode="External"/><Relationship Id="rId13" Type="http://schemas.openxmlformats.org/officeDocument/2006/relationships/hyperlink" Target="https://voluntarias.plataformamaisbrasil.gov.br/voluntarias/ConsultarProposta/ResultadoDaConsultaDeConvenioSelecionarConvenio.do?idConvenio=723387&amp;destino=" TargetMode="External"/><Relationship Id="rId57" Type="http://schemas.openxmlformats.org/officeDocument/2006/relationships/hyperlink" Target="https://voluntarias.plataformamaisbrasil.gov.br/voluntarias/ConsultarProposta/ResultadoDaConsultaDeConvenioSelecionarConvenio.do?idConvenio=933791&amp;destino=" TargetMode="External"/><Relationship Id="rId12" Type="http://schemas.openxmlformats.org/officeDocument/2006/relationships/hyperlink" Target="https://voluntarias.plataformamaisbrasil.gov.br/voluntarias/ConsultarProposta/ResultadoDaConsultaDeConvenioSelecionarConvenio.do?idConvenio=718423&amp;destino=" TargetMode="External"/><Relationship Id="rId56" Type="http://schemas.openxmlformats.org/officeDocument/2006/relationships/hyperlink" Target="https://voluntarias.plataformamaisbrasil.gov.br/voluntarias/ConsultarProposta/ResultadoDaConsultaDeConvenioSelecionarConvenio.do?idConvenio=933815&amp;destino=" TargetMode="External"/><Relationship Id="rId15" Type="http://schemas.openxmlformats.org/officeDocument/2006/relationships/hyperlink" Target="https://voluntarias.plataformamaisbrasil.gov.br/voluntarias/ConsultarProposta/ResultadoDaConsultaDeConvenioSelecionarConvenio.do?idConvenio=726662&amp;destino=" TargetMode="External"/><Relationship Id="rId59" Type="http://schemas.openxmlformats.org/officeDocument/2006/relationships/hyperlink" Target="https://voluntarias.plataformamaisbrasil.gov.br/voluntarias/ConsultarProposta/ResultadoDaConsultaDeConvenioSelecionarConvenio.do?idConvenio=990728&amp;destino=" TargetMode="External"/><Relationship Id="rId14" Type="http://schemas.openxmlformats.org/officeDocument/2006/relationships/hyperlink" Target="https://voluntarias.plataformamaisbrasil.gov.br/voluntarias/ConsultarProposta/ResultadoDaConsultaDeConvenioSelecionarConvenio.do?idConvenio=726659&amp;destino=" TargetMode="External"/><Relationship Id="rId58" Type="http://schemas.openxmlformats.org/officeDocument/2006/relationships/hyperlink" Target="https://voluntarias.plataformamaisbrasil.gov.br/voluntarias/ConsultarProposta/ResultadoDaConsultaDeConvenioSelecionarConvenio.do?idConvenio=979562&amp;destino=" TargetMode="External"/><Relationship Id="rId17" Type="http://schemas.openxmlformats.org/officeDocument/2006/relationships/hyperlink" Target="https://voluntarias.plataformamaisbrasil.gov.br/voluntarias/ConsultarProposta/ResultadoDaConsultaDeConvenioSelecionarConvenio.do?idConvenio=792720&amp;destino=" TargetMode="External"/><Relationship Id="rId16" Type="http://schemas.openxmlformats.org/officeDocument/2006/relationships/hyperlink" Target="https://voluntarias.plataformamaisbrasil.gov.br/voluntarias/ConsultarProposta/ResultadoDaConsultaDeConvenioSelecionarConvenio.do?idConvenio=738227&amp;destino=" TargetMode="External"/><Relationship Id="rId19" Type="http://schemas.openxmlformats.org/officeDocument/2006/relationships/hyperlink" Target="https://voluntarias.plataformamaisbrasil.gov.br/voluntarias/ConsultarProposta/ResultadoDaConsultaDeConvenioSelecionarConvenio.do?idConvenio=792627&amp;destino=" TargetMode="External"/><Relationship Id="rId18" Type="http://schemas.openxmlformats.org/officeDocument/2006/relationships/hyperlink" Target="https://voluntarias.plataformamaisbrasil.gov.br/voluntarias/ConsultarProposta/ResultadoDaConsultaDeConvenioSelecionarConvenio.do?idConvenio=792623&amp;destino=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Col="1"/>
  <cols>
    <col customWidth="1" min="1" max="1" width="10.43"/>
    <col customWidth="1" min="2" max="2" width="26.29"/>
    <col customWidth="1" min="3" max="3" width="22.0"/>
    <col customWidth="1" min="4" max="4" width="56.57"/>
    <col customWidth="1" min="5" max="5" width="19.29"/>
    <col customWidth="1" min="6" max="7" width="12.57"/>
    <col customWidth="1" min="8" max="8" width="25.43"/>
    <col customWidth="1" min="9" max="9" width="14.57"/>
    <col customWidth="1" min="10" max="10" width="14.86"/>
    <col customWidth="1" min="11" max="11" width="38.0"/>
    <col customWidth="1" min="12" max="12" width="22.0"/>
    <col customWidth="1" min="13" max="13" width="18.0"/>
    <col customWidth="1" min="14" max="14" width="14.0"/>
    <col customWidth="1" hidden="1" min="15" max="16" width="14.0" outlineLevel="1"/>
    <col collapsed="1" customWidth="1" min="17" max="17" width="14.43"/>
    <col customWidth="1" min="18" max="20" width="14.43"/>
    <col customWidth="1" hidden="1" min="21" max="22" width="8.0"/>
  </cols>
  <sheetData>
    <row r="1" ht="22.5" customHeight="1">
      <c r="A1" s="1"/>
      <c r="B1" s="2" t="s">
        <v>0</v>
      </c>
      <c r="C1" s="3">
        <f>C3-C4</f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U1" s="5">
        <v>4.0</v>
      </c>
      <c r="V1" s="5" t="s">
        <v>1</v>
      </c>
    </row>
    <row r="2">
      <c r="A2" s="1"/>
      <c r="B2" s="6" t="s">
        <v>2</v>
      </c>
      <c r="C2" s="7">
        <f>COUNT(A14:A150)</f>
        <v>77</v>
      </c>
      <c r="D2" s="8"/>
      <c r="E2" s="8"/>
      <c r="F2" s="9" t="s">
        <v>3</v>
      </c>
      <c r="I2" s="10">
        <f>COUNTIF($C$14:$C$150,"eM EXECUÇÃO")</f>
        <v>30</v>
      </c>
      <c r="J2" s="4"/>
      <c r="M2" s="4"/>
      <c r="N2" s="4"/>
      <c r="O2" s="4"/>
      <c r="P2" s="4"/>
      <c r="U2" s="5">
        <v>5.0</v>
      </c>
      <c r="V2" s="5" t="s">
        <v>1</v>
      </c>
    </row>
    <row r="3">
      <c r="A3" s="1"/>
      <c r="B3" s="11"/>
      <c r="C3" s="12"/>
      <c r="D3" s="13"/>
      <c r="E3" s="8"/>
      <c r="F3" s="14" t="s">
        <v>4</v>
      </c>
      <c r="I3" s="15">
        <f>COUNTIF($C$14:$C$150,"PRESTAÇÃO DE CONTAS EM ANÁLISE")</f>
        <v>3</v>
      </c>
      <c r="J3" s="4"/>
      <c r="M3" s="4"/>
      <c r="N3" s="4"/>
      <c r="O3" s="4"/>
      <c r="P3" s="4"/>
      <c r="U3" s="5">
        <v>6.0</v>
      </c>
      <c r="V3" s="5" t="s">
        <v>1</v>
      </c>
    </row>
    <row r="4">
      <c r="A4" s="1"/>
      <c r="B4" s="16"/>
      <c r="C4" s="12"/>
      <c r="D4" s="17"/>
      <c r="E4" s="8"/>
      <c r="F4" s="18" t="s">
        <v>5</v>
      </c>
      <c r="I4" s="10">
        <f>COUNTIF($C$14:$C$150,"AGUARDANDO PRESTAÇÃO DE CONTAS")</f>
        <v>5</v>
      </c>
      <c r="J4" s="4"/>
      <c r="M4" s="4"/>
      <c r="N4" s="4"/>
      <c r="O4" s="4"/>
      <c r="P4" s="4"/>
      <c r="U4" s="5">
        <v>7.0</v>
      </c>
      <c r="V4" s="5" t="s">
        <v>6</v>
      </c>
    </row>
    <row r="5">
      <c r="A5" s="1"/>
      <c r="B5" s="19"/>
      <c r="C5" s="19"/>
      <c r="D5" s="19"/>
      <c r="E5" s="20"/>
      <c r="F5" s="21" t="s">
        <v>7</v>
      </c>
      <c r="I5" s="15">
        <f>COUNTIF($C$14:$C$150,"PRESTAÇÃO DE CONTAS CONCLUÍDA")</f>
        <v>27</v>
      </c>
      <c r="J5" s="4"/>
      <c r="M5" s="4"/>
      <c r="N5" s="4"/>
      <c r="O5" s="4"/>
      <c r="P5" s="4"/>
      <c r="U5" s="5">
        <v>8.0</v>
      </c>
      <c r="V5" s="5" t="s">
        <v>6</v>
      </c>
    </row>
    <row r="6">
      <c r="A6" s="22"/>
      <c r="B6" s="23"/>
      <c r="C6" s="24"/>
      <c r="D6" s="25"/>
      <c r="E6" s="26"/>
      <c r="F6" s="27" t="s">
        <v>8</v>
      </c>
      <c r="I6" s="15">
        <f>COUNTIF($C$14:$C$150,"Prestação de Contas Enviada para Análise")</f>
        <v>5</v>
      </c>
      <c r="J6" s="28"/>
      <c r="O6" s="29"/>
      <c r="P6" s="29"/>
      <c r="Q6" s="29"/>
      <c r="R6" s="29"/>
      <c r="S6" s="29"/>
      <c r="T6" s="29"/>
      <c r="U6" s="30"/>
      <c r="V6" s="30"/>
    </row>
    <row r="7">
      <c r="A7" s="22"/>
      <c r="B7" s="23"/>
      <c r="C7" s="24"/>
      <c r="D7" s="25"/>
      <c r="E7" s="26"/>
      <c r="F7" s="31" t="s">
        <v>9</v>
      </c>
      <c r="I7" s="15">
        <f>COUNTIF($C$14:$C$150,"PRESTAÇÃO DE CONTAS APROVADA")</f>
        <v>2</v>
      </c>
      <c r="J7" s="28"/>
      <c r="O7" s="29"/>
      <c r="P7" s="29"/>
      <c r="Q7" s="29"/>
      <c r="R7" s="29"/>
      <c r="S7" s="29"/>
      <c r="T7" s="29"/>
      <c r="U7" s="30"/>
      <c r="V7" s="30"/>
    </row>
    <row r="8">
      <c r="A8" s="22"/>
      <c r="B8" s="32"/>
      <c r="C8" s="33"/>
      <c r="D8" s="25"/>
      <c r="E8" s="25"/>
      <c r="F8" s="34" t="s">
        <v>10</v>
      </c>
      <c r="G8" s="35"/>
      <c r="H8" s="36"/>
      <c r="I8" s="10">
        <f>COUNTIF($C$14:$C$150,"Em celebração")</f>
        <v>0</v>
      </c>
      <c r="J8" s="28"/>
      <c r="U8" s="5"/>
      <c r="V8" s="5"/>
    </row>
    <row r="9">
      <c r="A9" s="22"/>
      <c r="B9" s="32"/>
      <c r="C9" s="33"/>
      <c r="D9" s="25"/>
      <c r="E9" s="25"/>
      <c r="F9" s="37" t="s">
        <v>11</v>
      </c>
      <c r="G9" s="35"/>
      <c r="H9" s="36"/>
      <c r="I9" s="15">
        <f>COUNTIF($C$14:$C$150,"Prestação de Contas Comprovada - Em Análise")</f>
        <v>2</v>
      </c>
      <c r="J9" s="28"/>
      <c r="U9" s="5"/>
      <c r="V9" s="5"/>
    </row>
    <row r="10">
      <c r="A10" s="22"/>
      <c r="B10" s="32"/>
      <c r="C10" s="33"/>
      <c r="D10" s="25"/>
      <c r="E10" s="25"/>
      <c r="F10" s="38" t="s">
        <v>12</v>
      </c>
      <c r="G10" s="35"/>
      <c r="H10" s="36"/>
      <c r="I10" s="15">
        <f>COUNTIF($C$14:$C$150,"Prestação de Contas Em Complementação")</f>
        <v>3</v>
      </c>
      <c r="J10" s="28"/>
      <c r="U10" s="5"/>
      <c r="V10" s="5"/>
    </row>
    <row r="11">
      <c r="A11" s="22"/>
      <c r="B11" s="32"/>
      <c r="C11" s="33"/>
      <c r="D11" s="25"/>
      <c r="E11" s="25"/>
      <c r="F11" s="39" t="s">
        <v>13</v>
      </c>
      <c r="I11" s="15">
        <f>SUM(I2:I10)</f>
        <v>77</v>
      </c>
      <c r="J11" s="28"/>
      <c r="U11" s="5"/>
      <c r="V11" s="5"/>
    </row>
    <row r="12" ht="18.75" customHeight="1">
      <c r="A12" s="22"/>
      <c r="B12" s="40" t="s">
        <v>14</v>
      </c>
      <c r="C12" s="41">
        <v>45019.0</v>
      </c>
      <c r="D12" s="25"/>
      <c r="E12" s="25"/>
      <c r="F12" s="28"/>
      <c r="G12" s="28"/>
      <c r="H12" s="28"/>
      <c r="I12" s="28"/>
      <c r="J12" s="28"/>
      <c r="U12" s="5">
        <v>9.0</v>
      </c>
      <c r="V12" s="5" t="s">
        <v>6</v>
      </c>
    </row>
    <row r="13" ht="36.0" customHeight="1">
      <c r="A13" s="42" t="s">
        <v>15</v>
      </c>
      <c r="B13" s="43" t="s">
        <v>16</v>
      </c>
      <c r="C13" s="43" t="s">
        <v>17</v>
      </c>
      <c r="D13" s="44" t="s">
        <v>18</v>
      </c>
      <c r="E13" s="44" t="s">
        <v>19</v>
      </c>
      <c r="F13" s="44" t="s">
        <v>20</v>
      </c>
      <c r="G13" s="44" t="s">
        <v>21</v>
      </c>
      <c r="H13" s="45" t="s">
        <v>22</v>
      </c>
      <c r="I13" s="45"/>
      <c r="J13" s="46"/>
      <c r="K13" s="47"/>
      <c r="L13" s="46"/>
      <c r="M13" s="46"/>
      <c r="N13" s="48"/>
      <c r="O13" s="49">
        <v>42675.0</v>
      </c>
      <c r="P13" s="49">
        <v>42705.0</v>
      </c>
      <c r="Q13" s="50"/>
      <c r="R13" s="50"/>
      <c r="S13" s="50"/>
      <c r="T13" s="50"/>
      <c r="U13" s="5">
        <v>12.0</v>
      </c>
      <c r="V13" s="5" t="s">
        <v>23</v>
      </c>
    </row>
    <row r="14" ht="60.0" customHeight="1">
      <c r="A14" s="51">
        <v>837638.0</v>
      </c>
      <c r="B14" s="52" t="s">
        <v>24</v>
      </c>
      <c r="C14" s="53" t="s">
        <v>9</v>
      </c>
      <c r="D14" s="54" t="s">
        <v>25</v>
      </c>
      <c r="E14" s="55" t="s">
        <v>26</v>
      </c>
      <c r="F14" s="56">
        <v>42732.0</v>
      </c>
      <c r="G14" s="57">
        <v>43726.0</v>
      </c>
      <c r="H14" s="58">
        <f t="shared" ref="H14:H46" si="1">(G14-F14)/30</f>
        <v>33.13333333</v>
      </c>
      <c r="I14" s="58"/>
      <c r="J14" s="59"/>
      <c r="K14" s="60"/>
      <c r="L14" s="61"/>
      <c r="M14" s="62"/>
      <c r="N14" s="63"/>
      <c r="O14" s="64">
        <v>0.0</v>
      </c>
      <c r="P14" s="64">
        <v>0.0</v>
      </c>
      <c r="Q14" s="65">
        <f t="shared" ref="Q14:Q71" si="2">YEAR(F14)</f>
        <v>2016</v>
      </c>
      <c r="R14" s="50"/>
      <c r="S14" s="50"/>
      <c r="T14" s="50"/>
    </row>
    <row r="15" ht="60.0" customHeight="1">
      <c r="A15" s="51">
        <v>852871.0</v>
      </c>
      <c r="B15" s="52" t="s">
        <v>27</v>
      </c>
      <c r="C15" s="66" t="s">
        <v>11</v>
      </c>
      <c r="D15" s="67" t="s">
        <v>28</v>
      </c>
      <c r="E15" s="68" t="s">
        <v>29</v>
      </c>
      <c r="F15" s="56">
        <v>43070.0</v>
      </c>
      <c r="G15" s="56">
        <v>43769.0</v>
      </c>
      <c r="H15" s="58">
        <f t="shared" si="1"/>
        <v>23.3</v>
      </c>
      <c r="I15" s="58"/>
      <c r="J15" s="59"/>
      <c r="K15" s="60"/>
      <c r="L15" s="61"/>
      <c r="M15" s="62"/>
      <c r="N15" s="63"/>
      <c r="O15" s="69"/>
      <c r="P15" s="69"/>
      <c r="Q15" s="65">
        <f t="shared" si="2"/>
        <v>2017</v>
      </c>
      <c r="R15" s="50"/>
      <c r="S15" s="50"/>
      <c r="T15" s="50"/>
    </row>
    <row r="16" ht="60.0" customHeight="1">
      <c r="A16" s="70">
        <v>852827.0</v>
      </c>
      <c r="B16" s="52" t="s">
        <v>30</v>
      </c>
      <c r="C16" s="71" t="s">
        <v>7</v>
      </c>
      <c r="D16" s="67" t="s">
        <v>31</v>
      </c>
      <c r="E16" s="72" t="s">
        <v>32</v>
      </c>
      <c r="F16" s="73">
        <v>43070.0</v>
      </c>
      <c r="G16" s="57">
        <v>44439.0</v>
      </c>
      <c r="H16" s="58">
        <f t="shared" si="1"/>
        <v>45.63333333</v>
      </c>
      <c r="I16" s="74"/>
      <c r="J16" s="59"/>
      <c r="K16" s="60"/>
      <c r="L16" s="62"/>
      <c r="M16" s="62"/>
      <c r="N16" s="63"/>
      <c r="O16" s="69"/>
      <c r="P16" s="69"/>
      <c r="Q16" s="65">
        <f t="shared" si="2"/>
        <v>2017</v>
      </c>
      <c r="R16" s="50"/>
      <c r="S16" s="50"/>
      <c r="T16" s="50"/>
    </row>
    <row r="17" ht="60.0" customHeight="1">
      <c r="A17" s="51">
        <v>855230.0</v>
      </c>
      <c r="B17" s="52" t="s">
        <v>33</v>
      </c>
      <c r="C17" s="75" t="s">
        <v>4</v>
      </c>
      <c r="D17" s="67" t="s">
        <v>34</v>
      </c>
      <c r="E17" s="72" t="s">
        <v>35</v>
      </c>
      <c r="F17" s="56">
        <v>43097.0</v>
      </c>
      <c r="G17" s="57">
        <v>43726.0</v>
      </c>
      <c r="H17" s="58">
        <f t="shared" si="1"/>
        <v>20.96666667</v>
      </c>
      <c r="I17" s="74"/>
      <c r="J17" s="59"/>
      <c r="K17" s="60"/>
      <c r="L17" s="61"/>
      <c r="M17" s="62"/>
      <c r="N17" s="63"/>
      <c r="O17" s="69"/>
      <c r="P17" s="69"/>
      <c r="Q17" s="65">
        <f t="shared" si="2"/>
        <v>2017</v>
      </c>
      <c r="R17" s="50"/>
      <c r="S17" s="50"/>
      <c r="T17" s="50"/>
    </row>
    <row r="18" ht="60.0" customHeight="1">
      <c r="A18" s="70">
        <v>859759.0</v>
      </c>
      <c r="B18" s="52" t="s">
        <v>36</v>
      </c>
      <c r="C18" s="71" t="s">
        <v>7</v>
      </c>
      <c r="D18" s="67" t="s">
        <v>37</v>
      </c>
      <c r="E18" s="68" t="s">
        <v>26</v>
      </c>
      <c r="F18" s="56">
        <v>43101.0</v>
      </c>
      <c r="G18" s="57">
        <v>43738.0</v>
      </c>
      <c r="H18" s="58">
        <f t="shared" si="1"/>
        <v>21.23333333</v>
      </c>
      <c r="I18" s="74"/>
      <c r="J18" s="59"/>
      <c r="K18" s="60"/>
      <c r="L18" s="62"/>
      <c r="M18" s="62"/>
      <c r="N18" s="63"/>
      <c r="O18" s="69"/>
      <c r="P18" s="69"/>
      <c r="Q18" s="65">
        <f t="shared" si="2"/>
        <v>2018</v>
      </c>
      <c r="R18" s="50"/>
      <c r="S18" s="50"/>
      <c r="T18" s="50"/>
    </row>
    <row r="19" ht="60.0" customHeight="1">
      <c r="A19" s="70">
        <v>878021.0</v>
      </c>
      <c r="B19" s="52" t="s">
        <v>38</v>
      </c>
      <c r="C19" s="71" t="s">
        <v>7</v>
      </c>
      <c r="D19" s="67" t="s">
        <v>39</v>
      </c>
      <c r="E19" s="68" t="s">
        <v>26</v>
      </c>
      <c r="F19" s="56">
        <v>43342.0</v>
      </c>
      <c r="G19" s="57">
        <v>43797.0</v>
      </c>
      <c r="H19" s="58">
        <f t="shared" si="1"/>
        <v>15.16666667</v>
      </c>
      <c r="I19" s="74"/>
      <c r="J19" s="59"/>
      <c r="K19" s="60"/>
      <c r="L19" s="61"/>
      <c r="M19" s="62"/>
      <c r="N19" s="63"/>
      <c r="O19" s="69"/>
      <c r="P19" s="69"/>
      <c r="Q19" s="65">
        <f t="shared" si="2"/>
        <v>2018</v>
      </c>
      <c r="R19" s="50"/>
      <c r="S19" s="50"/>
      <c r="T19" s="50"/>
    </row>
    <row r="20" ht="60.0" customHeight="1">
      <c r="A20" s="70">
        <v>878310.0</v>
      </c>
      <c r="B20" s="52" t="s">
        <v>40</v>
      </c>
      <c r="C20" s="71" t="s">
        <v>7</v>
      </c>
      <c r="D20" s="67" t="s">
        <v>41</v>
      </c>
      <c r="E20" s="68" t="s">
        <v>26</v>
      </c>
      <c r="F20" s="57">
        <v>43349.0</v>
      </c>
      <c r="G20" s="57">
        <v>43832.0</v>
      </c>
      <c r="H20" s="58">
        <f t="shared" si="1"/>
        <v>16.1</v>
      </c>
      <c r="I20" s="74"/>
      <c r="J20" s="59"/>
      <c r="K20" s="60"/>
      <c r="L20" s="61"/>
      <c r="M20" s="62"/>
      <c r="N20" s="63"/>
      <c r="O20" s="69"/>
      <c r="P20" s="69"/>
      <c r="Q20" s="65">
        <f t="shared" si="2"/>
        <v>2018</v>
      </c>
      <c r="R20" s="50"/>
      <c r="S20" s="50"/>
      <c r="T20" s="50"/>
    </row>
    <row r="21" ht="60.0" customHeight="1">
      <c r="A21" s="70">
        <v>878478.0</v>
      </c>
      <c r="B21" s="52" t="s">
        <v>42</v>
      </c>
      <c r="C21" s="71" t="s">
        <v>7</v>
      </c>
      <c r="D21" s="76" t="s">
        <v>43</v>
      </c>
      <c r="E21" s="68" t="s">
        <v>26</v>
      </c>
      <c r="F21" s="57">
        <v>43357.0</v>
      </c>
      <c r="G21" s="57">
        <v>43534.0</v>
      </c>
      <c r="H21" s="58">
        <f t="shared" si="1"/>
        <v>5.9</v>
      </c>
      <c r="I21" s="58"/>
      <c r="J21" s="77"/>
      <c r="K21" s="60"/>
      <c r="L21" s="62"/>
      <c r="M21" s="62"/>
      <c r="N21" s="63"/>
      <c r="O21" s="69"/>
      <c r="P21" s="69"/>
      <c r="Q21" s="65">
        <f t="shared" si="2"/>
        <v>2018</v>
      </c>
      <c r="R21" s="50"/>
      <c r="S21" s="50"/>
      <c r="T21" s="50"/>
    </row>
    <row r="22">
      <c r="A22" s="70">
        <v>878718.0</v>
      </c>
      <c r="B22" s="52" t="s">
        <v>44</v>
      </c>
      <c r="C22" s="71" t="s">
        <v>7</v>
      </c>
      <c r="D22" s="67" t="s">
        <v>45</v>
      </c>
      <c r="E22" s="68" t="s">
        <v>46</v>
      </c>
      <c r="F22" s="56">
        <v>43374.0</v>
      </c>
      <c r="G22" s="57">
        <v>43798.0</v>
      </c>
      <c r="H22" s="58">
        <f t="shared" si="1"/>
        <v>14.13333333</v>
      </c>
      <c r="I22" s="74"/>
      <c r="J22" s="59"/>
      <c r="K22" s="60"/>
      <c r="L22" s="61"/>
      <c r="M22" s="62"/>
      <c r="N22" s="63"/>
      <c r="O22" s="69"/>
      <c r="P22" s="69"/>
      <c r="Q22" s="65">
        <f t="shared" si="2"/>
        <v>2018</v>
      </c>
      <c r="R22" s="78"/>
      <c r="S22" s="78"/>
      <c r="T22" s="78"/>
      <c r="U22" s="5"/>
      <c r="V22" s="5"/>
    </row>
    <row r="23" ht="60.0" customHeight="1">
      <c r="A23" s="70">
        <v>878717.0</v>
      </c>
      <c r="B23" s="52" t="s">
        <v>47</v>
      </c>
      <c r="C23" s="71" t="s">
        <v>7</v>
      </c>
      <c r="D23" s="67" t="s">
        <v>48</v>
      </c>
      <c r="E23" s="68" t="s">
        <v>49</v>
      </c>
      <c r="F23" s="57">
        <v>43375.0</v>
      </c>
      <c r="G23" s="57">
        <v>44135.0</v>
      </c>
      <c r="H23" s="58">
        <f t="shared" si="1"/>
        <v>25.33333333</v>
      </c>
      <c r="I23" s="74"/>
      <c r="J23" s="59"/>
      <c r="K23" s="60"/>
      <c r="L23" s="62"/>
      <c r="M23" s="62"/>
      <c r="N23" s="63"/>
      <c r="O23" s="69"/>
      <c r="P23" s="69"/>
      <c r="Q23" s="65">
        <f t="shared" si="2"/>
        <v>2018</v>
      </c>
      <c r="R23" s="50"/>
      <c r="S23" s="50"/>
      <c r="T23" s="50"/>
    </row>
    <row r="24" ht="60.0" customHeight="1">
      <c r="A24" s="70">
        <v>878906.0</v>
      </c>
      <c r="B24" s="52" t="s">
        <v>50</v>
      </c>
      <c r="C24" s="66" t="s">
        <v>11</v>
      </c>
      <c r="D24" s="67" t="s">
        <v>51</v>
      </c>
      <c r="E24" s="68" t="s">
        <v>26</v>
      </c>
      <c r="F24" s="57">
        <v>43391.0</v>
      </c>
      <c r="G24" s="57">
        <v>43735.0</v>
      </c>
      <c r="H24" s="58">
        <f t="shared" si="1"/>
        <v>11.46666667</v>
      </c>
      <c r="I24" s="74"/>
      <c r="J24" s="59"/>
      <c r="K24" s="60"/>
      <c r="L24" s="62"/>
      <c r="M24" s="62"/>
      <c r="N24" s="63"/>
      <c r="O24" s="69"/>
      <c r="P24" s="69"/>
      <c r="Q24" s="65">
        <f t="shared" si="2"/>
        <v>2018</v>
      </c>
      <c r="R24" s="50"/>
      <c r="S24" s="50"/>
      <c r="T24" s="50"/>
    </row>
    <row r="25" ht="60.0" customHeight="1">
      <c r="A25" s="70">
        <v>878907.0</v>
      </c>
      <c r="B25" s="52" t="s">
        <v>52</v>
      </c>
      <c r="C25" s="71" t="s">
        <v>7</v>
      </c>
      <c r="D25" s="67" t="s">
        <v>53</v>
      </c>
      <c r="E25" s="68" t="s">
        <v>54</v>
      </c>
      <c r="F25" s="57">
        <v>43391.0</v>
      </c>
      <c r="G25" s="57">
        <v>43847.0</v>
      </c>
      <c r="H25" s="58">
        <f t="shared" si="1"/>
        <v>15.2</v>
      </c>
      <c r="I25" s="74"/>
      <c r="J25" s="59"/>
      <c r="K25" s="60"/>
      <c r="L25" s="62"/>
      <c r="M25" s="62"/>
      <c r="N25" s="63"/>
      <c r="O25" s="69"/>
      <c r="P25" s="69"/>
      <c r="Q25" s="65">
        <f t="shared" si="2"/>
        <v>2018</v>
      </c>
      <c r="R25" s="50"/>
      <c r="S25" s="50"/>
      <c r="T25" s="50"/>
    </row>
    <row r="26" ht="60.0" customHeight="1">
      <c r="A26" s="70">
        <v>879443.0</v>
      </c>
      <c r="B26" s="52" t="s">
        <v>55</v>
      </c>
      <c r="C26" s="53" t="s">
        <v>9</v>
      </c>
      <c r="D26" s="67" t="s">
        <v>56</v>
      </c>
      <c r="E26" s="72" t="s">
        <v>57</v>
      </c>
      <c r="F26" s="57">
        <v>43410.0</v>
      </c>
      <c r="G26" s="57">
        <v>43850.0</v>
      </c>
      <c r="H26" s="58">
        <f t="shared" si="1"/>
        <v>14.66666667</v>
      </c>
      <c r="I26" s="74"/>
      <c r="J26" s="77"/>
      <c r="K26" s="60"/>
      <c r="L26" s="61"/>
      <c r="M26" s="62"/>
      <c r="N26" s="63"/>
      <c r="O26" s="69"/>
      <c r="P26" s="69"/>
      <c r="Q26" s="65">
        <f t="shared" si="2"/>
        <v>2018</v>
      </c>
      <c r="R26" s="50"/>
      <c r="S26" s="50"/>
      <c r="T26" s="50"/>
    </row>
    <row r="27" ht="60.0" customHeight="1">
      <c r="A27" s="70">
        <v>879688.0</v>
      </c>
      <c r="B27" s="52" t="s">
        <v>58</v>
      </c>
      <c r="C27" s="75" t="s">
        <v>4</v>
      </c>
      <c r="D27" s="67" t="s">
        <v>59</v>
      </c>
      <c r="E27" s="68" t="s">
        <v>26</v>
      </c>
      <c r="F27" s="57">
        <v>43454.0</v>
      </c>
      <c r="G27" s="57">
        <v>44102.0</v>
      </c>
      <c r="H27" s="58">
        <f t="shared" si="1"/>
        <v>21.6</v>
      </c>
      <c r="I27" s="74"/>
      <c r="J27" s="59"/>
      <c r="K27" s="60"/>
      <c r="L27" s="61"/>
      <c r="M27" s="62"/>
      <c r="N27" s="63"/>
      <c r="O27" s="69"/>
      <c r="P27" s="69"/>
      <c r="Q27" s="65">
        <f t="shared" si="2"/>
        <v>2018</v>
      </c>
      <c r="R27" s="50"/>
      <c r="S27" s="50"/>
      <c r="T27" s="50"/>
    </row>
    <row r="28" ht="60.0" customHeight="1">
      <c r="A28" s="70">
        <v>879689.0</v>
      </c>
      <c r="B28" s="52" t="s">
        <v>60</v>
      </c>
      <c r="C28" s="71" t="s">
        <v>7</v>
      </c>
      <c r="D28" s="67" t="s">
        <v>61</v>
      </c>
      <c r="E28" s="68" t="s">
        <v>26</v>
      </c>
      <c r="F28" s="57">
        <v>43454.0</v>
      </c>
      <c r="G28" s="57">
        <v>43712.0</v>
      </c>
      <c r="H28" s="58">
        <f t="shared" si="1"/>
        <v>8.6</v>
      </c>
      <c r="I28" s="74"/>
      <c r="J28" s="59"/>
      <c r="K28" s="60"/>
      <c r="L28" s="61"/>
      <c r="M28" s="62"/>
      <c r="N28" s="63"/>
      <c r="O28" s="69"/>
      <c r="P28" s="69"/>
      <c r="Q28" s="65">
        <f t="shared" si="2"/>
        <v>2018</v>
      </c>
      <c r="R28" s="50"/>
      <c r="S28" s="50"/>
      <c r="T28" s="50"/>
    </row>
    <row r="29" ht="60.0" customHeight="1">
      <c r="A29" s="70">
        <v>882146.0</v>
      </c>
      <c r="B29" s="52" t="s">
        <v>62</v>
      </c>
      <c r="C29" s="75" t="s">
        <v>4</v>
      </c>
      <c r="D29" s="67" t="s">
        <v>63</v>
      </c>
      <c r="E29" s="68" t="s">
        <v>26</v>
      </c>
      <c r="F29" s="57">
        <v>43572.0</v>
      </c>
      <c r="G29" s="57">
        <v>44090.0</v>
      </c>
      <c r="H29" s="58">
        <f t="shared" si="1"/>
        <v>17.26666667</v>
      </c>
      <c r="I29" s="74"/>
      <c r="J29" s="59"/>
      <c r="K29" s="60"/>
      <c r="L29" s="61"/>
      <c r="M29" s="62"/>
      <c r="N29" s="63"/>
      <c r="O29" s="69"/>
      <c r="P29" s="69"/>
      <c r="Q29" s="65">
        <f t="shared" si="2"/>
        <v>2019</v>
      </c>
      <c r="R29" s="50"/>
      <c r="S29" s="50"/>
      <c r="T29" s="50"/>
    </row>
    <row r="30" ht="60.0" customHeight="1">
      <c r="A30" s="79">
        <v>887320.0</v>
      </c>
      <c r="B30" s="52" t="s">
        <v>64</v>
      </c>
      <c r="C30" s="80" t="s">
        <v>7</v>
      </c>
      <c r="D30" s="67" t="s">
        <v>65</v>
      </c>
      <c r="E30" s="68" t="s">
        <v>26</v>
      </c>
      <c r="F30" s="57">
        <v>43798.0</v>
      </c>
      <c r="G30" s="57">
        <v>44795.0</v>
      </c>
      <c r="H30" s="58">
        <f t="shared" si="1"/>
        <v>33.23333333</v>
      </c>
      <c r="I30" s="74"/>
      <c r="J30" s="59"/>
      <c r="K30" s="60"/>
      <c r="L30" s="61"/>
      <c r="M30" s="62"/>
      <c r="N30" s="63"/>
      <c r="O30" s="50"/>
      <c r="P30" s="50"/>
      <c r="Q30" s="65">
        <f t="shared" si="2"/>
        <v>2019</v>
      </c>
      <c r="R30" s="50"/>
      <c r="S30" s="50"/>
      <c r="T30" s="50"/>
    </row>
    <row r="31" ht="60.0" customHeight="1">
      <c r="A31" s="79">
        <v>887297.0</v>
      </c>
      <c r="B31" s="52" t="s">
        <v>66</v>
      </c>
      <c r="C31" s="80" t="s">
        <v>7</v>
      </c>
      <c r="D31" s="67" t="s">
        <v>67</v>
      </c>
      <c r="E31" s="68" t="s">
        <v>26</v>
      </c>
      <c r="F31" s="57">
        <v>43798.0</v>
      </c>
      <c r="G31" s="57">
        <v>44406.0</v>
      </c>
      <c r="H31" s="58">
        <f t="shared" si="1"/>
        <v>20.26666667</v>
      </c>
      <c r="I31" s="74"/>
      <c r="J31" s="59"/>
      <c r="K31" s="60"/>
      <c r="L31" s="61"/>
      <c r="M31" s="62"/>
      <c r="N31" s="63"/>
      <c r="O31" s="50"/>
      <c r="P31" s="50"/>
      <c r="Q31" s="65">
        <f t="shared" si="2"/>
        <v>2019</v>
      </c>
      <c r="R31" s="50"/>
      <c r="S31" s="50"/>
      <c r="T31" s="50"/>
    </row>
    <row r="32" ht="60.0" customHeight="1">
      <c r="A32" s="79">
        <v>887300.0</v>
      </c>
      <c r="B32" s="52" t="s">
        <v>68</v>
      </c>
      <c r="C32" s="80" t="s">
        <v>7</v>
      </c>
      <c r="D32" s="67" t="s">
        <v>69</v>
      </c>
      <c r="E32" s="68" t="s">
        <v>70</v>
      </c>
      <c r="F32" s="57">
        <v>43798.0</v>
      </c>
      <c r="G32" s="57">
        <v>44101.0</v>
      </c>
      <c r="H32" s="58">
        <f t="shared" si="1"/>
        <v>10.1</v>
      </c>
      <c r="I32" s="74"/>
      <c r="J32" s="59"/>
      <c r="K32" s="60"/>
      <c r="L32" s="61"/>
      <c r="M32" s="62"/>
      <c r="N32" s="63"/>
      <c r="O32" s="50"/>
      <c r="P32" s="50"/>
      <c r="Q32" s="65">
        <f t="shared" si="2"/>
        <v>2019</v>
      </c>
      <c r="R32" s="50"/>
      <c r="S32" s="50"/>
      <c r="T32" s="50"/>
    </row>
    <row r="33" ht="60.0" customHeight="1">
      <c r="A33" s="79">
        <v>887293.0</v>
      </c>
      <c r="B33" s="52" t="s">
        <v>71</v>
      </c>
      <c r="C33" s="71" t="s">
        <v>7</v>
      </c>
      <c r="D33" s="67" t="s">
        <v>72</v>
      </c>
      <c r="E33" s="68" t="s">
        <v>54</v>
      </c>
      <c r="F33" s="57">
        <v>43798.0</v>
      </c>
      <c r="G33" s="57">
        <v>44423.0</v>
      </c>
      <c r="H33" s="58">
        <f t="shared" si="1"/>
        <v>20.83333333</v>
      </c>
      <c r="I33" s="74"/>
      <c r="J33" s="59"/>
      <c r="K33" s="60"/>
      <c r="L33" s="61"/>
      <c r="M33" s="62"/>
      <c r="N33" s="63"/>
      <c r="O33" s="50"/>
      <c r="P33" s="50"/>
      <c r="Q33" s="65">
        <f t="shared" si="2"/>
        <v>2019</v>
      </c>
      <c r="R33" s="50"/>
      <c r="S33" s="50"/>
      <c r="T33" s="50"/>
    </row>
    <row r="34" ht="60.0" customHeight="1">
      <c r="A34" s="79">
        <v>887296.0</v>
      </c>
      <c r="B34" s="52" t="s">
        <v>73</v>
      </c>
      <c r="C34" s="80" t="s">
        <v>7</v>
      </c>
      <c r="D34" s="67" t="s">
        <v>74</v>
      </c>
      <c r="E34" s="68" t="s">
        <v>26</v>
      </c>
      <c r="F34" s="57">
        <v>43798.0</v>
      </c>
      <c r="G34" s="57">
        <v>44467.0</v>
      </c>
      <c r="H34" s="58">
        <f t="shared" si="1"/>
        <v>22.3</v>
      </c>
      <c r="I34" s="74"/>
      <c r="J34" s="59"/>
      <c r="K34" s="60"/>
      <c r="L34" s="61"/>
      <c r="M34" s="62"/>
      <c r="N34" s="63"/>
      <c r="O34" s="50"/>
      <c r="P34" s="50"/>
      <c r="Q34" s="65">
        <f t="shared" si="2"/>
        <v>2019</v>
      </c>
      <c r="R34" s="50"/>
      <c r="S34" s="50"/>
      <c r="T34" s="50"/>
    </row>
    <row r="35" ht="60.0" customHeight="1">
      <c r="A35" s="79">
        <v>887321.0</v>
      </c>
      <c r="B35" s="52" t="s">
        <v>75</v>
      </c>
      <c r="C35" s="71" t="s">
        <v>7</v>
      </c>
      <c r="D35" s="67" t="s">
        <v>76</v>
      </c>
      <c r="E35" s="68" t="s">
        <v>70</v>
      </c>
      <c r="F35" s="57">
        <v>43812.0</v>
      </c>
      <c r="G35" s="57">
        <v>44238.0</v>
      </c>
      <c r="H35" s="58">
        <f t="shared" si="1"/>
        <v>14.2</v>
      </c>
      <c r="I35" s="74"/>
      <c r="J35" s="59"/>
      <c r="K35" s="60"/>
      <c r="L35" s="61"/>
      <c r="M35" s="62"/>
      <c r="N35" s="63"/>
      <c r="O35" s="50"/>
      <c r="P35" s="50"/>
      <c r="Q35" s="65">
        <f t="shared" si="2"/>
        <v>2019</v>
      </c>
      <c r="R35" s="50"/>
      <c r="S35" s="50"/>
      <c r="T35" s="50"/>
    </row>
    <row r="36" ht="60.0" customHeight="1">
      <c r="A36" s="79">
        <v>896006.0</v>
      </c>
      <c r="B36" s="52" t="s">
        <v>77</v>
      </c>
      <c r="C36" s="71" t="s">
        <v>7</v>
      </c>
      <c r="D36" s="67" t="s">
        <v>78</v>
      </c>
      <c r="E36" s="68" t="s">
        <v>49</v>
      </c>
      <c r="F36" s="57">
        <v>43826.0</v>
      </c>
      <c r="G36" s="57">
        <v>44343.0</v>
      </c>
      <c r="H36" s="58">
        <f t="shared" si="1"/>
        <v>17.23333333</v>
      </c>
      <c r="I36" s="74"/>
      <c r="J36" s="59"/>
      <c r="K36" s="60"/>
      <c r="L36" s="61"/>
      <c r="M36" s="62"/>
      <c r="N36" s="63"/>
      <c r="O36" s="50"/>
      <c r="P36" s="50"/>
      <c r="Q36" s="65">
        <f t="shared" si="2"/>
        <v>2019</v>
      </c>
      <c r="R36" s="50"/>
      <c r="S36" s="50"/>
      <c r="T36" s="50"/>
    </row>
    <row r="37">
      <c r="A37" s="79">
        <v>896335.0</v>
      </c>
      <c r="B37" s="52" t="s">
        <v>79</v>
      </c>
      <c r="C37" s="71" t="s">
        <v>7</v>
      </c>
      <c r="D37" s="67" t="s">
        <v>80</v>
      </c>
      <c r="E37" s="68" t="s">
        <v>46</v>
      </c>
      <c r="F37" s="57">
        <v>43829.0</v>
      </c>
      <c r="G37" s="57">
        <v>44513.0</v>
      </c>
      <c r="H37" s="58">
        <f t="shared" si="1"/>
        <v>22.8</v>
      </c>
      <c r="I37" s="74"/>
      <c r="J37" s="59"/>
      <c r="K37" s="60"/>
      <c r="L37" s="61"/>
      <c r="M37" s="62"/>
      <c r="N37" s="63"/>
      <c r="O37" s="50"/>
      <c r="P37" s="50"/>
      <c r="Q37" s="65">
        <f t="shared" si="2"/>
        <v>2019</v>
      </c>
      <c r="R37" s="50"/>
      <c r="S37" s="50"/>
      <c r="T37" s="50"/>
    </row>
    <row r="38" ht="60.0" customHeight="1">
      <c r="A38" s="79">
        <v>896333.0</v>
      </c>
      <c r="B38" s="52" t="s">
        <v>81</v>
      </c>
      <c r="C38" s="80" t="s">
        <v>7</v>
      </c>
      <c r="D38" s="67" t="s">
        <v>82</v>
      </c>
      <c r="E38" s="68" t="s">
        <v>49</v>
      </c>
      <c r="F38" s="57">
        <v>43829.0</v>
      </c>
      <c r="G38" s="57">
        <v>44548.0</v>
      </c>
      <c r="H38" s="58">
        <f t="shared" si="1"/>
        <v>23.96666667</v>
      </c>
      <c r="I38" s="74"/>
      <c r="J38" s="59"/>
      <c r="K38" s="60"/>
      <c r="L38" s="61"/>
      <c r="M38" s="62"/>
      <c r="N38" s="63"/>
      <c r="O38" s="50"/>
      <c r="P38" s="50"/>
      <c r="Q38" s="65">
        <f t="shared" si="2"/>
        <v>2019</v>
      </c>
      <c r="R38" s="50"/>
      <c r="S38" s="50"/>
      <c r="T38" s="50"/>
    </row>
    <row r="39">
      <c r="A39" s="79">
        <v>896334.0</v>
      </c>
      <c r="B39" s="52" t="s">
        <v>83</v>
      </c>
      <c r="C39" s="80" t="s">
        <v>7</v>
      </c>
      <c r="D39" s="67" t="s">
        <v>84</v>
      </c>
      <c r="E39" s="68" t="s">
        <v>46</v>
      </c>
      <c r="F39" s="57">
        <v>43829.0</v>
      </c>
      <c r="G39" s="57">
        <v>44533.0</v>
      </c>
      <c r="H39" s="58">
        <f t="shared" si="1"/>
        <v>23.46666667</v>
      </c>
      <c r="I39" s="74"/>
      <c r="J39" s="59"/>
      <c r="K39" s="60"/>
      <c r="L39" s="61"/>
      <c r="M39" s="62"/>
      <c r="N39" s="63"/>
      <c r="O39" s="50"/>
      <c r="P39" s="50"/>
      <c r="Q39" s="65">
        <f t="shared" si="2"/>
        <v>2019</v>
      </c>
      <c r="R39" s="50"/>
      <c r="S39" s="50"/>
      <c r="T39" s="50"/>
    </row>
    <row r="40" ht="60.0" customHeight="1">
      <c r="A40" s="79">
        <v>896336.0</v>
      </c>
      <c r="B40" s="52" t="s">
        <v>85</v>
      </c>
      <c r="C40" s="80" t="s">
        <v>7</v>
      </c>
      <c r="D40" s="67" t="s">
        <v>86</v>
      </c>
      <c r="E40" s="68" t="s">
        <v>26</v>
      </c>
      <c r="F40" s="57">
        <v>43830.0</v>
      </c>
      <c r="G40" s="57">
        <v>44500.0</v>
      </c>
      <c r="H40" s="58">
        <f t="shared" si="1"/>
        <v>22.33333333</v>
      </c>
      <c r="I40" s="74"/>
      <c r="J40" s="59"/>
      <c r="K40" s="60"/>
      <c r="L40" s="61"/>
      <c r="M40" s="62"/>
      <c r="N40" s="63"/>
      <c r="O40" s="50"/>
      <c r="P40" s="50"/>
      <c r="Q40" s="65">
        <f t="shared" si="2"/>
        <v>2019</v>
      </c>
      <c r="R40" s="50"/>
      <c r="S40" s="50"/>
      <c r="T40" s="50"/>
    </row>
    <row r="41" ht="60.0" customHeight="1">
      <c r="A41" s="79">
        <v>902188.0</v>
      </c>
      <c r="B41" s="52" t="s">
        <v>87</v>
      </c>
      <c r="C41" s="80" t="s">
        <v>7</v>
      </c>
      <c r="D41" s="67" t="s">
        <v>88</v>
      </c>
      <c r="E41" s="68" t="s">
        <v>89</v>
      </c>
      <c r="F41" s="57">
        <v>44126.0</v>
      </c>
      <c r="G41" s="57">
        <v>44671.0</v>
      </c>
      <c r="H41" s="58">
        <f t="shared" si="1"/>
        <v>18.16666667</v>
      </c>
      <c r="I41" s="74"/>
      <c r="J41" s="59"/>
      <c r="K41" s="60"/>
      <c r="L41" s="61"/>
      <c r="M41" s="62"/>
      <c r="N41" s="63"/>
      <c r="O41" s="50"/>
      <c r="P41" s="50"/>
      <c r="Q41" s="65">
        <f t="shared" si="2"/>
        <v>2020</v>
      </c>
      <c r="R41" s="50"/>
      <c r="S41" s="50"/>
      <c r="T41" s="50"/>
    </row>
    <row r="42">
      <c r="A42" s="79">
        <v>902192.0</v>
      </c>
      <c r="B42" s="52" t="s">
        <v>90</v>
      </c>
      <c r="C42" s="81" t="s">
        <v>8</v>
      </c>
      <c r="D42" s="67" t="s">
        <v>91</v>
      </c>
      <c r="E42" s="68" t="s">
        <v>46</v>
      </c>
      <c r="F42" s="57">
        <v>44126.0</v>
      </c>
      <c r="G42" s="57">
        <v>44593.0</v>
      </c>
      <c r="H42" s="58">
        <f t="shared" si="1"/>
        <v>15.56666667</v>
      </c>
      <c r="I42" s="74"/>
      <c r="J42" s="59"/>
      <c r="K42" s="60"/>
      <c r="L42" s="61"/>
      <c r="M42" s="62"/>
      <c r="N42" s="63"/>
      <c r="O42" s="50"/>
      <c r="P42" s="50"/>
      <c r="Q42" s="65">
        <f t="shared" si="2"/>
        <v>2020</v>
      </c>
      <c r="R42" s="50"/>
      <c r="S42" s="50"/>
      <c r="T42" s="50"/>
    </row>
    <row r="43" ht="60.0" customHeight="1">
      <c r="A43" s="79">
        <v>902191.0</v>
      </c>
      <c r="B43" s="52" t="s">
        <v>92</v>
      </c>
      <c r="C43" s="80" t="s">
        <v>7</v>
      </c>
      <c r="D43" s="67" t="s">
        <v>93</v>
      </c>
      <c r="E43" s="68" t="s">
        <v>70</v>
      </c>
      <c r="F43" s="57">
        <v>44126.0</v>
      </c>
      <c r="G43" s="57">
        <v>44642.0</v>
      </c>
      <c r="H43" s="58">
        <f t="shared" si="1"/>
        <v>17.2</v>
      </c>
      <c r="I43" s="74"/>
      <c r="J43" s="59"/>
      <c r="K43" s="60"/>
      <c r="L43" s="61"/>
      <c r="M43" s="62"/>
      <c r="N43" s="63"/>
      <c r="O43" s="50"/>
      <c r="P43" s="50"/>
      <c r="Q43" s="65">
        <f t="shared" si="2"/>
        <v>2020</v>
      </c>
      <c r="R43" s="50"/>
      <c r="S43" s="50"/>
      <c r="T43" s="50"/>
    </row>
    <row r="44" ht="60.0" customHeight="1">
      <c r="A44" s="79">
        <v>902182.0</v>
      </c>
      <c r="B44" s="52" t="s">
        <v>94</v>
      </c>
      <c r="C44" s="80" t="s">
        <v>7</v>
      </c>
      <c r="D44" s="67" t="s">
        <v>95</v>
      </c>
      <c r="E44" s="68" t="s">
        <v>49</v>
      </c>
      <c r="F44" s="57">
        <v>44126.0</v>
      </c>
      <c r="G44" s="57">
        <v>44338.0</v>
      </c>
      <c r="H44" s="58">
        <f t="shared" si="1"/>
        <v>7.066666667</v>
      </c>
      <c r="I44" s="74"/>
      <c r="J44" s="59"/>
      <c r="K44" s="60"/>
      <c r="L44" s="61"/>
      <c r="M44" s="62"/>
      <c r="N44" s="63"/>
      <c r="O44" s="50"/>
      <c r="P44" s="50"/>
      <c r="Q44" s="65">
        <f t="shared" si="2"/>
        <v>2020</v>
      </c>
      <c r="R44" s="50"/>
      <c r="S44" s="50"/>
      <c r="T44" s="50"/>
    </row>
    <row r="45" ht="60.0" customHeight="1">
      <c r="A45" s="79">
        <v>905149.0</v>
      </c>
      <c r="B45" s="52" t="s">
        <v>96</v>
      </c>
      <c r="C45" s="80" t="s">
        <v>7</v>
      </c>
      <c r="D45" s="67" t="s">
        <v>97</v>
      </c>
      <c r="E45" s="68" t="s">
        <v>54</v>
      </c>
      <c r="F45" s="57">
        <v>44196.0</v>
      </c>
      <c r="G45" s="57">
        <v>44681.0</v>
      </c>
      <c r="H45" s="58">
        <f t="shared" si="1"/>
        <v>16.16666667</v>
      </c>
      <c r="I45" s="74"/>
      <c r="J45" s="59"/>
      <c r="K45" s="60"/>
      <c r="L45" s="61"/>
      <c r="M45" s="62"/>
      <c r="N45" s="63"/>
      <c r="O45" s="50"/>
      <c r="P45" s="50"/>
      <c r="Q45" s="65">
        <f t="shared" si="2"/>
        <v>2020</v>
      </c>
      <c r="R45" s="50"/>
      <c r="S45" s="50"/>
      <c r="T45" s="50"/>
    </row>
    <row r="46" ht="60.0" customHeight="1">
      <c r="A46" s="79">
        <v>906425.0</v>
      </c>
      <c r="B46" s="52" t="s">
        <v>98</v>
      </c>
      <c r="C46" s="80" t="s">
        <v>7</v>
      </c>
      <c r="D46" s="67" t="s">
        <v>99</v>
      </c>
      <c r="E46" s="68" t="s">
        <v>54</v>
      </c>
      <c r="F46" s="57">
        <v>44196.0</v>
      </c>
      <c r="G46" s="57">
        <v>44803.0</v>
      </c>
      <c r="H46" s="58">
        <f t="shared" si="1"/>
        <v>20.23333333</v>
      </c>
      <c r="I46" s="74"/>
      <c r="J46" s="59"/>
      <c r="K46" s="60"/>
      <c r="L46" s="61"/>
      <c r="M46" s="62"/>
      <c r="N46" s="63"/>
      <c r="O46" s="50"/>
      <c r="P46" s="50"/>
      <c r="Q46" s="65">
        <f t="shared" si="2"/>
        <v>2020</v>
      </c>
      <c r="R46" s="50"/>
      <c r="S46" s="50"/>
      <c r="T46" s="50"/>
    </row>
    <row r="47">
      <c r="A47" s="79">
        <v>907555.0</v>
      </c>
      <c r="B47" s="52" t="s">
        <v>100</v>
      </c>
      <c r="C47" s="82" t="s">
        <v>12</v>
      </c>
      <c r="D47" s="67" t="s">
        <v>101</v>
      </c>
      <c r="E47" s="68" t="s">
        <v>102</v>
      </c>
      <c r="F47" s="57">
        <v>44279.0</v>
      </c>
      <c r="G47" s="57">
        <v>44644.0</v>
      </c>
      <c r="H47" s="58">
        <f t="shared" ref="H47:H90" si="3">(G47-F47)/30</f>
        <v>12.16666667</v>
      </c>
      <c r="I47" s="74"/>
      <c r="J47" s="59"/>
      <c r="K47" s="60"/>
      <c r="L47" s="61"/>
      <c r="M47" s="62"/>
      <c r="N47" s="63"/>
      <c r="O47" s="50"/>
      <c r="P47" s="50"/>
      <c r="Q47" s="65">
        <f t="shared" si="2"/>
        <v>2021</v>
      </c>
      <c r="R47" s="50"/>
      <c r="S47" s="50"/>
      <c r="T47" s="50"/>
    </row>
    <row r="48">
      <c r="A48" s="79">
        <v>906966.0</v>
      </c>
      <c r="B48" s="52" t="s">
        <v>103</v>
      </c>
      <c r="C48" s="82" t="s">
        <v>12</v>
      </c>
      <c r="D48" s="67" t="s">
        <v>104</v>
      </c>
      <c r="E48" s="68" t="s">
        <v>105</v>
      </c>
      <c r="F48" s="57">
        <v>44292.0</v>
      </c>
      <c r="G48" s="57">
        <v>45022.0</v>
      </c>
      <c r="H48" s="58">
        <f t="shared" si="3"/>
        <v>24.33333333</v>
      </c>
      <c r="I48" s="74"/>
      <c r="J48" s="59"/>
      <c r="K48" s="60"/>
      <c r="L48" s="61"/>
      <c r="M48" s="62"/>
      <c r="N48" s="63"/>
      <c r="O48" s="50"/>
      <c r="P48" s="50"/>
      <c r="Q48" s="65">
        <f t="shared" si="2"/>
        <v>2021</v>
      </c>
      <c r="R48" s="50"/>
      <c r="S48" s="50"/>
      <c r="T48" s="50"/>
    </row>
    <row r="49" ht="60.0" customHeight="1">
      <c r="A49" s="79">
        <v>907567.0</v>
      </c>
      <c r="B49" s="52" t="s">
        <v>106</v>
      </c>
      <c r="C49" s="81" t="s">
        <v>8</v>
      </c>
      <c r="D49" s="67" t="s">
        <v>107</v>
      </c>
      <c r="E49" s="72" t="s">
        <v>57</v>
      </c>
      <c r="F49" s="57">
        <v>44315.0</v>
      </c>
      <c r="G49" s="57">
        <v>44923.0</v>
      </c>
      <c r="H49" s="58">
        <f t="shared" si="3"/>
        <v>20.26666667</v>
      </c>
      <c r="I49" s="74"/>
      <c r="J49" s="59"/>
      <c r="K49" s="60"/>
      <c r="L49" s="61"/>
      <c r="M49" s="62"/>
      <c r="N49" s="63"/>
      <c r="O49" s="50"/>
      <c r="P49" s="50"/>
      <c r="Q49" s="65">
        <f t="shared" si="2"/>
        <v>2021</v>
      </c>
      <c r="R49" s="50"/>
      <c r="S49" s="50"/>
      <c r="T49" s="50"/>
    </row>
    <row r="50" ht="60.0" customHeight="1">
      <c r="A50" s="79">
        <v>907565.0</v>
      </c>
      <c r="B50" s="52" t="s">
        <v>108</v>
      </c>
      <c r="C50" s="80" t="s">
        <v>7</v>
      </c>
      <c r="D50" s="67" t="s">
        <v>109</v>
      </c>
      <c r="E50" s="68" t="s">
        <v>49</v>
      </c>
      <c r="F50" s="57">
        <v>44315.0</v>
      </c>
      <c r="G50" s="57">
        <v>44810.0</v>
      </c>
      <c r="H50" s="58">
        <f t="shared" si="3"/>
        <v>16.5</v>
      </c>
      <c r="I50" s="74"/>
      <c r="J50" s="59"/>
      <c r="K50" s="60"/>
      <c r="L50" s="61"/>
      <c r="M50" s="62"/>
      <c r="N50" s="63"/>
      <c r="O50" s="50"/>
      <c r="P50" s="50"/>
      <c r="Q50" s="65">
        <f t="shared" si="2"/>
        <v>2021</v>
      </c>
      <c r="R50" s="50"/>
      <c r="S50" s="50"/>
      <c r="T50" s="50"/>
    </row>
    <row r="51">
      <c r="A51" s="79">
        <v>907563.0</v>
      </c>
      <c r="B51" s="52" t="s">
        <v>110</v>
      </c>
      <c r="C51" s="82" t="s">
        <v>12</v>
      </c>
      <c r="D51" s="67" t="s">
        <v>111</v>
      </c>
      <c r="E51" s="68" t="s">
        <v>46</v>
      </c>
      <c r="F51" s="57">
        <v>44315.0</v>
      </c>
      <c r="G51" s="57">
        <v>44750.0</v>
      </c>
      <c r="H51" s="58">
        <f t="shared" si="3"/>
        <v>14.5</v>
      </c>
      <c r="I51" s="74"/>
      <c r="J51" s="59"/>
      <c r="K51" s="60"/>
      <c r="L51" s="61"/>
      <c r="M51" s="62"/>
      <c r="N51" s="63"/>
      <c r="O51" s="50"/>
      <c r="P51" s="50"/>
      <c r="Q51" s="65">
        <f t="shared" si="2"/>
        <v>2021</v>
      </c>
      <c r="R51" s="50"/>
      <c r="S51" s="50"/>
      <c r="T51" s="50"/>
    </row>
    <row r="52" ht="60.0" customHeight="1">
      <c r="A52" s="79">
        <v>907562.0</v>
      </c>
      <c r="B52" s="52" t="s">
        <v>112</v>
      </c>
      <c r="C52" s="81" t="s">
        <v>8</v>
      </c>
      <c r="D52" s="67" t="s">
        <v>113</v>
      </c>
      <c r="E52" s="68" t="s">
        <v>49</v>
      </c>
      <c r="F52" s="57">
        <v>44315.0</v>
      </c>
      <c r="G52" s="57">
        <v>44895.0</v>
      </c>
      <c r="H52" s="58">
        <f t="shared" si="3"/>
        <v>19.33333333</v>
      </c>
      <c r="I52" s="74"/>
      <c r="J52" s="59"/>
      <c r="K52" s="60"/>
      <c r="L52" s="61"/>
      <c r="M52" s="62"/>
      <c r="N52" s="63"/>
      <c r="O52" s="50"/>
      <c r="P52" s="50"/>
      <c r="Q52" s="65">
        <f t="shared" si="2"/>
        <v>2021</v>
      </c>
      <c r="R52" s="50"/>
      <c r="S52" s="50"/>
      <c r="T52" s="50"/>
    </row>
    <row r="53">
      <c r="A53" s="79">
        <v>907558.0</v>
      </c>
      <c r="B53" s="52" t="s">
        <v>114</v>
      </c>
      <c r="C53" s="81" t="s">
        <v>8</v>
      </c>
      <c r="D53" s="67" t="s">
        <v>115</v>
      </c>
      <c r="E53" s="68" t="s">
        <v>46</v>
      </c>
      <c r="F53" s="57">
        <v>44315.0</v>
      </c>
      <c r="G53" s="57">
        <v>44896.0</v>
      </c>
      <c r="H53" s="58">
        <f t="shared" si="3"/>
        <v>19.36666667</v>
      </c>
      <c r="I53" s="74"/>
      <c r="J53" s="59"/>
      <c r="K53" s="60"/>
      <c r="L53" s="61"/>
      <c r="M53" s="62"/>
      <c r="N53" s="63"/>
      <c r="O53" s="50"/>
      <c r="P53" s="50"/>
      <c r="Q53" s="65">
        <f t="shared" si="2"/>
        <v>2021</v>
      </c>
      <c r="R53" s="50"/>
      <c r="S53" s="50"/>
      <c r="T53" s="50"/>
    </row>
    <row r="54" ht="60.0" customHeight="1">
      <c r="A54" s="79">
        <v>906970.0</v>
      </c>
      <c r="B54" s="52" t="s">
        <v>116</v>
      </c>
      <c r="C54" s="81" t="s">
        <v>8</v>
      </c>
      <c r="D54" s="67" t="s">
        <v>117</v>
      </c>
      <c r="E54" s="72" t="s">
        <v>32</v>
      </c>
      <c r="F54" s="57">
        <v>44428.0</v>
      </c>
      <c r="G54" s="57">
        <v>44926.0</v>
      </c>
      <c r="H54" s="58">
        <f t="shared" si="3"/>
        <v>16.6</v>
      </c>
      <c r="I54" s="74"/>
      <c r="J54" s="59"/>
      <c r="K54" s="60"/>
      <c r="L54" s="61"/>
      <c r="M54" s="62"/>
      <c r="N54" s="63"/>
      <c r="O54" s="50"/>
      <c r="P54" s="50"/>
      <c r="Q54" s="65">
        <f t="shared" si="2"/>
        <v>2021</v>
      </c>
      <c r="R54" s="50"/>
      <c r="S54" s="50"/>
      <c r="T54" s="50"/>
    </row>
    <row r="55" ht="60.0" customHeight="1">
      <c r="A55" s="79">
        <v>916482.0</v>
      </c>
      <c r="B55" s="52" t="s">
        <v>118</v>
      </c>
      <c r="C55" s="83" t="s">
        <v>5</v>
      </c>
      <c r="D55" s="67" t="s">
        <v>117</v>
      </c>
      <c r="E55" s="68" t="s">
        <v>70</v>
      </c>
      <c r="F55" s="57">
        <v>44523.0</v>
      </c>
      <c r="G55" s="57">
        <v>44827.0</v>
      </c>
      <c r="H55" s="58">
        <f t="shared" si="3"/>
        <v>10.13333333</v>
      </c>
      <c r="I55" s="74"/>
      <c r="J55" s="59"/>
      <c r="K55" s="60"/>
      <c r="L55" s="61"/>
      <c r="M55" s="62"/>
      <c r="N55" s="63"/>
      <c r="O55" s="50"/>
      <c r="P55" s="50"/>
      <c r="Q55" s="65">
        <f t="shared" si="2"/>
        <v>2021</v>
      </c>
      <c r="R55" s="50"/>
      <c r="S55" s="50"/>
      <c r="T55" s="50"/>
    </row>
    <row r="56" ht="60.0" customHeight="1">
      <c r="A56" s="79">
        <v>916479.0</v>
      </c>
      <c r="B56" s="52" t="s">
        <v>119</v>
      </c>
      <c r="C56" s="84" t="s">
        <v>3</v>
      </c>
      <c r="D56" s="67" t="s">
        <v>120</v>
      </c>
      <c r="E56" s="68" t="s">
        <v>49</v>
      </c>
      <c r="F56" s="57">
        <v>44525.0</v>
      </c>
      <c r="G56" s="57">
        <v>44920.0</v>
      </c>
      <c r="H56" s="58">
        <f t="shared" si="3"/>
        <v>13.16666667</v>
      </c>
      <c r="I56" s="74"/>
      <c r="J56" s="59"/>
      <c r="K56" s="60"/>
      <c r="L56" s="61"/>
      <c r="M56" s="62"/>
      <c r="N56" s="63"/>
      <c r="O56" s="50"/>
      <c r="P56" s="50"/>
      <c r="Q56" s="65">
        <f t="shared" si="2"/>
        <v>2021</v>
      </c>
      <c r="R56" s="50"/>
      <c r="S56" s="50"/>
      <c r="T56" s="50"/>
    </row>
    <row r="57" ht="60.0" customHeight="1">
      <c r="A57" s="79">
        <v>916473.0</v>
      </c>
      <c r="B57" s="52" t="s">
        <v>121</v>
      </c>
      <c r="C57" s="83" t="s">
        <v>5</v>
      </c>
      <c r="D57" s="67" t="s">
        <v>122</v>
      </c>
      <c r="E57" s="68" t="s">
        <v>54</v>
      </c>
      <c r="F57" s="57">
        <v>44523.0</v>
      </c>
      <c r="G57" s="57">
        <v>44918.0</v>
      </c>
      <c r="H57" s="58">
        <f t="shared" si="3"/>
        <v>13.16666667</v>
      </c>
      <c r="I57" s="74"/>
      <c r="J57" s="59"/>
      <c r="K57" s="60"/>
      <c r="L57" s="61"/>
      <c r="M57" s="62"/>
      <c r="N57" s="63"/>
      <c r="O57" s="50"/>
      <c r="P57" s="50"/>
      <c r="Q57" s="65">
        <f t="shared" si="2"/>
        <v>2021</v>
      </c>
      <c r="R57" s="50"/>
      <c r="S57" s="50"/>
      <c r="T57" s="50"/>
    </row>
    <row r="58" ht="60.0" customHeight="1">
      <c r="A58" s="79">
        <v>916289.0</v>
      </c>
      <c r="B58" s="52" t="s">
        <v>123</v>
      </c>
      <c r="C58" s="84" t="s">
        <v>3</v>
      </c>
      <c r="D58" s="67" t="s">
        <v>124</v>
      </c>
      <c r="E58" s="68" t="s">
        <v>26</v>
      </c>
      <c r="F58" s="57">
        <v>44525.0</v>
      </c>
      <c r="G58" s="57">
        <v>44890.0</v>
      </c>
      <c r="H58" s="58">
        <f t="shared" si="3"/>
        <v>12.16666667</v>
      </c>
      <c r="I58" s="74"/>
      <c r="J58" s="59"/>
      <c r="K58" s="60"/>
      <c r="L58" s="61"/>
      <c r="M58" s="62"/>
      <c r="N58" s="63"/>
      <c r="O58" s="50"/>
      <c r="P58" s="50"/>
      <c r="Q58" s="65">
        <f t="shared" si="2"/>
        <v>2021</v>
      </c>
      <c r="R58" s="50"/>
      <c r="S58" s="50"/>
      <c r="T58" s="50"/>
    </row>
    <row r="59" ht="60.0" customHeight="1">
      <c r="A59" s="79">
        <v>916288.0</v>
      </c>
      <c r="B59" s="52" t="s">
        <v>125</v>
      </c>
      <c r="C59" s="83" t="s">
        <v>5</v>
      </c>
      <c r="D59" s="67" t="s">
        <v>126</v>
      </c>
      <c r="E59" s="68" t="s">
        <v>57</v>
      </c>
      <c r="F59" s="57">
        <v>44525.0</v>
      </c>
      <c r="G59" s="57">
        <v>45016.0</v>
      </c>
      <c r="H59" s="58">
        <f t="shared" si="3"/>
        <v>16.36666667</v>
      </c>
      <c r="I59" s="74"/>
      <c r="J59" s="59"/>
      <c r="K59" s="60"/>
      <c r="L59" s="61"/>
      <c r="M59" s="62"/>
      <c r="N59" s="63"/>
      <c r="O59" s="50"/>
      <c r="P59" s="50"/>
      <c r="Q59" s="65">
        <f t="shared" si="2"/>
        <v>2021</v>
      </c>
      <c r="R59" s="50"/>
      <c r="S59" s="50"/>
      <c r="T59" s="50"/>
    </row>
    <row r="60" ht="60.0" customHeight="1">
      <c r="A60" s="79">
        <v>916283.0</v>
      </c>
      <c r="B60" s="52" t="s">
        <v>127</v>
      </c>
      <c r="C60" s="84" t="s">
        <v>3</v>
      </c>
      <c r="D60" s="67" t="s">
        <v>128</v>
      </c>
      <c r="E60" s="68" t="s">
        <v>57</v>
      </c>
      <c r="F60" s="57">
        <v>44525.0</v>
      </c>
      <c r="G60" s="57">
        <v>44798.0</v>
      </c>
      <c r="H60" s="58">
        <f t="shared" si="3"/>
        <v>9.1</v>
      </c>
      <c r="I60" s="74"/>
      <c r="J60" s="59"/>
      <c r="K60" s="60"/>
      <c r="L60" s="61"/>
      <c r="M60" s="62"/>
      <c r="N60" s="63"/>
      <c r="O60" s="50"/>
      <c r="P60" s="50"/>
      <c r="Q60" s="65">
        <f t="shared" si="2"/>
        <v>2021</v>
      </c>
      <c r="R60" s="50"/>
      <c r="S60" s="50"/>
      <c r="T60" s="50"/>
    </row>
    <row r="61" ht="60.0" customHeight="1">
      <c r="A61" s="79">
        <v>916269.0</v>
      </c>
      <c r="B61" s="52" t="s">
        <v>129</v>
      </c>
      <c r="C61" s="84" t="s">
        <v>3</v>
      </c>
      <c r="D61" s="67" t="s">
        <v>130</v>
      </c>
      <c r="E61" s="68" t="s">
        <v>49</v>
      </c>
      <c r="F61" s="57">
        <v>44525.0</v>
      </c>
      <c r="G61" s="57">
        <v>44890.0</v>
      </c>
      <c r="H61" s="58">
        <f t="shared" si="3"/>
        <v>12.16666667</v>
      </c>
      <c r="I61" s="74"/>
      <c r="J61" s="59"/>
      <c r="K61" s="60"/>
      <c r="L61" s="61"/>
      <c r="M61" s="62"/>
      <c r="N61" s="63"/>
      <c r="O61" s="50"/>
      <c r="P61" s="50"/>
      <c r="Q61" s="65">
        <f t="shared" si="2"/>
        <v>2021</v>
      </c>
      <c r="R61" s="50"/>
      <c r="S61" s="50"/>
      <c r="T61" s="50"/>
    </row>
    <row r="62">
      <c r="A62" s="79">
        <v>916268.0</v>
      </c>
      <c r="B62" s="52" t="s">
        <v>131</v>
      </c>
      <c r="C62" s="84" t="s">
        <v>3</v>
      </c>
      <c r="D62" s="67" t="s">
        <v>132</v>
      </c>
      <c r="E62" s="68" t="s">
        <v>46</v>
      </c>
      <c r="F62" s="57">
        <v>44525.0</v>
      </c>
      <c r="G62" s="57">
        <v>44849.0</v>
      </c>
      <c r="H62" s="58">
        <f t="shared" si="3"/>
        <v>10.8</v>
      </c>
      <c r="I62" s="74"/>
      <c r="J62" s="59"/>
      <c r="K62" s="60"/>
      <c r="L62" s="61"/>
      <c r="M62" s="62"/>
      <c r="N62" s="63"/>
      <c r="O62" s="50"/>
      <c r="P62" s="50"/>
      <c r="Q62" s="65">
        <f t="shared" si="2"/>
        <v>2021</v>
      </c>
      <c r="R62" s="50"/>
      <c r="S62" s="50"/>
      <c r="T62" s="50"/>
    </row>
    <row r="63" ht="60.0" customHeight="1">
      <c r="A63" s="79">
        <v>916265.0</v>
      </c>
      <c r="B63" s="52" t="s">
        <v>133</v>
      </c>
      <c r="C63" s="84" t="s">
        <v>3</v>
      </c>
      <c r="D63" s="67" t="s">
        <v>134</v>
      </c>
      <c r="E63" s="68" t="s">
        <v>57</v>
      </c>
      <c r="F63" s="57">
        <v>44525.0</v>
      </c>
      <c r="G63" s="57">
        <v>44920.0</v>
      </c>
      <c r="H63" s="58">
        <f t="shared" si="3"/>
        <v>13.16666667</v>
      </c>
      <c r="I63" s="74"/>
      <c r="J63" s="59"/>
      <c r="K63" s="60"/>
      <c r="L63" s="61"/>
      <c r="M63" s="62"/>
      <c r="N63" s="63"/>
      <c r="O63" s="50"/>
      <c r="P63" s="50"/>
      <c r="Q63" s="65">
        <f t="shared" si="2"/>
        <v>2021</v>
      </c>
      <c r="R63" s="50"/>
      <c r="S63" s="50"/>
      <c r="T63" s="50"/>
    </row>
    <row r="64">
      <c r="A64" s="79">
        <v>916264.0</v>
      </c>
      <c r="B64" s="52" t="s">
        <v>135</v>
      </c>
      <c r="C64" s="84" t="s">
        <v>3</v>
      </c>
      <c r="D64" s="67" t="s">
        <v>136</v>
      </c>
      <c r="E64" s="68" t="s">
        <v>46</v>
      </c>
      <c r="F64" s="57">
        <v>44525.0</v>
      </c>
      <c r="G64" s="57">
        <v>44859.0</v>
      </c>
      <c r="H64" s="58">
        <f t="shared" si="3"/>
        <v>11.13333333</v>
      </c>
      <c r="I64" s="74"/>
      <c r="J64" s="59"/>
      <c r="K64" s="60"/>
      <c r="L64" s="61"/>
      <c r="M64" s="62"/>
      <c r="N64" s="63"/>
      <c r="O64" s="50"/>
      <c r="P64" s="50"/>
      <c r="Q64" s="65">
        <f t="shared" si="2"/>
        <v>2021</v>
      </c>
      <c r="R64" s="50"/>
      <c r="S64" s="50"/>
      <c r="T64" s="50"/>
    </row>
    <row r="65" ht="60.0" customHeight="1">
      <c r="A65" s="79">
        <v>916255.0</v>
      </c>
      <c r="B65" s="52" t="s">
        <v>137</v>
      </c>
      <c r="C65" s="83" t="s">
        <v>5</v>
      </c>
      <c r="D65" s="67" t="s">
        <v>138</v>
      </c>
      <c r="E65" s="68" t="s">
        <v>49</v>
      </c>
      <c r="F65" s="57">
        <v>44525.0</v>
      </c>
      <c r="G65" s="57">
        <v>44829.0</v>
      </c>
      <c r="H65" s="58">
        <f t="shared" si="3"/>
        <v>10.13333333</v>
      </c>
      <c r="I65" s="74"/>
      <c r="J65" s="59"/>
      <c r="K65" s="60"/>
      <c r="L65" s="61"/>
      <c r="M65" s="62"/>
      <c r="N65" s="63"/>
      <c r="O65" s="50"/>
      <c r="P65" s="50"/>
      <c r="Q65" s="65">
        <f t="shared" si="2"/>
        <v>2021</v>
      </c>
      <c r="R65" s="50"/>
      <c r="S65" s="50"/>
      <c r="T65" s="50"/>
    </row>
    <row r="66" ht="60.0" customHeight="1">
      <c r="A66" s="79">
        <v>916244.0</v>
      </c>
      <c r="B66" s="52" t="s">
        <v>139</v>
      </c>
      <c r="C66" s="83" t="s">
        <v>5</v>
      </c>
      <c r="D66" s="67" t="s">
        <v>140</v>
      </c>
      <c r="E66" s="68" t="s">
        <v>54</v>
      </c>
      <c r="F66" s="57">
        <v>44522.0</v>
      </c>
      <c r="G66" s="57">
        <v>44917.0</v>
      </c>
      <c r="H66" s="58">
        <f t="shared" si="3"/>
        <v>13.16666667</v>
      </c>
      <c r="I66" s="74"/>
      <c r="J66" s="59"/>
      <c r="K66" s="60"/>
      <c r="L66" s="61"/>
      <c r="M66" s="62"/>
      <c r="N66" s="63"/>
      <c r="O66" s="50"/>
      <c r="P66" s="50"/>
      <c r="Q66" s="65">
        <f t="shared" si="2"/>
        <v>2021</v>
      </c>
      <c r="R66" s="50"/>
      <c r="S66" s="50"/>
      <c r="T66" s="50"/>
    </row>
    <row r="67" ht="60.0" customHeight="1">
      <c r="A67" s="85">
        <v>916220.0</v>
      </c>
      <c r="B67" s="52" t="s">
        <v>141</v>
      </c>
      <c r="C67" s="84" t="s">
        <v>3</v>
      </c>
      <c r="D67" s="67" t="s">
        <v>142</v>
      </c>
      <c r="E67" s="68" t="s">
        <v>49</v>
      </c>
      <c r="F67" s="57">
        <v>44525.0</v>
      </c>
      <c r="G67" s="57">
        <v>44951.0</v>
      </c>
      <c r="H67" s="58">
        <f t="shared" si="3"/>
        <v>14.2</v>
      </c>
      <c r="I67" s="74"/>
      <c r="J67" s="59"/>
      <c r="K67" s="60"/>
      <c r="L67" s="61"/>
      <c r="M67" s="62"/>
      <c r="N67" s="63"/>
      <c r="O67" s="50"/>
      <c r="P67" s="50"/>
      <c r="Q67" s="65">
        <f t="shared" si="2"/>
        <v>2021</v>
      </c>
      <c r="R67" s="50"/>
      <c r="S67" s="50"/>
      <c r="T67" s="50"/>
    </row>
    <row r="68" ht="60.0" customHeight="1">
      <c r="A68" s="79">
        <v>916217.0</v>
      </c>
      <c r="B68" s="86" t="s">
        <v>143</v>
      </c>
      <c r="C68" s="84" t="s">
        <v>3</v>
      </c>
      <c r="D68" s="87" t="s">
        <v>144</v>
      </c>
      <c r="E68" s="68" t="s">
        <v>49</v>
      </c>
      <c r="F68" s="57">
        <v>44525.0</v>
      </c>
      <c r="G68" s="57">
        <v>44890.0</v>
      </c>
      <c r="H68" s="58">
        <f t="shared" si="3"/>
        <v>12.16666667</v>
      </c>
      <c r="I68" s="74"/>
      <c r="J68" s="59"/>
      <c r="K68" s="60"/>
      <c r="L68" s="61"/>
      <c r="M68" s="62"/>
      <c r="N68" s="63"/>
      <c r="O68" s="50"/>
      <c r="P68" s="50"/>
      <c r="Q68" s="65">
        <f t="shared" si="2"/>
        <v>2021</v>
      </c>
      <c r="R68" s="50"/>
      <c r="S68" s="50"/>
      <c r="T68" s="50"/>
    </row>
    <row r="69" ht="60.0" customHeight="1">
      <c r="A69" s="79">
        <v>916212.0</v>
      </c>
      <c r="B69" s="86" t="s">
        <v>145</v>
      </c>
      <c r="C69" s="84" t="s">
        <v>3</v>
      </c>
      <c r="D69" s="87" t="s">
        <v>146</v>
      </c>
      <c r="E69" s="68" t="s">
        <v>26</v>
      </c>
      <c r="F69" s="57">
        <v>44525.0</v>
      </c>
      <c r="G69" s="57">
        <v>44890.0</v>
      </c>
      <c r="H69" s="58">
        <f t="shared" si="3"/>
        <v>12.16666667</v>
      </c>
      <c r="I69" s="74"/>
      <c r="J69" s="59"/>
      <c r="K69" s="60"/>
      <c r="L69" s="61"/>
      <c r="M69" s="62"/>
      <c r="N69" s="63"/>
      <c r="O69" s="50"/>
      <c r="P69" s="50"/>
      <c r="Q69" s="65">
        <f t="shared" si="2"/>
        <v>2021</v>
      </c>
      <c r="R69" s="50"/>
      <c r="S69" s="50"/>
      <c r="T69" s="50"/>
    </row>
    <row r="70" ht="60.0" customHeight="1">
      <c r="A70" s="79">
        <v>916205.0</v>
      </c>
      <c r="B70" s="86" t="s">
        <v>147</v>
      </c>
      <c r="C70" s="80" t="s">
        <v>7</v>
      </c>
      <c r="D70" s="87" t="s">
        <v>148</v>
      </c>
      <c r="E70" s="68" t="s">
        <v>54</v>
      </c>
      <c r="F70" s="57">
        <v>44523.0</v>
      </c>
      <c r="G70" s="57">
        <v>44681.0</v>
      </c>
      <c r="H70" s="58">
        <f t="shared" si="3"/>
        <v>5.266666667</v>
      </c>
      <c r="I70" s="74"/>
      <c r="J70" s="59"/>
      <c r="K70" s="60"/>
      <c r="L70" s="61"/>
      <c r="M70" s="62"/>
      <c r="N70" s="63"/>
      <c r="O70" s="50"/>
      <c r="P70" s="50"/>
      <c r="Q70" s="65">
        <f t="shared" si="2"/>
        <v>2021</v>
      </c>
      <c r="R70" s="50"/>
      <c r="S70" s="50"/>
      <c r="T70" s="50"/>
    </row>
    <row r="71" ht="60.0" customHeight="1">
      <c r="A71" s="79">
        <v>927331.0</v>
      </c>
      <c r="B71" s="86" t="s">
        <v>149</v>
      </c>
      <c r="C71" s="84" t="s">
        <v>3</v>
      </c>
      <c r="D71" s="87" t="s">
        <v>150</v>
      </c>
      <c r="E71" s="68" t="s">
        <v>49</v>
      </c>
      <c r="F71" s="57">
        <v>44677.0</v>
      </c>
      <c r="G71" s="57">
        <v>45042.0</v>
      </c>
      <c r="H71" s="58">
        <f t="shared" si="3"/>
        <v>12.16666667</v>
      </c>
      <c r="I71" s="74"/>
      <c r="J71" s="59"/>
      <c r="K71" s="60"/>
      <c r="L71" s="61"/>
      <c r="M71" s="62"/>
      <c r="N71" s="63"/>
      <c r="O71" s="50"/>
      <c r="P71" s="50"/>
      <c r="Q71" s="65">
        <f t="shared" si="2"/>
        <v>2022</v>
      </c>
      <c r="R71" s="50"/>
      <c r="S71" s="50"/>
      <c r="T71" s="50"/>
    </row>
    <row r="72" ht="60.0" customHeight="1">
      <c r="A72" s="79">
        <v>930105.0</v>
      </c>
      <c r="B72" s="86" t="s">
        <v>151</v>
      </c>
      <c r="C72" s="84" t="s">
        <v>3</v>
      </c>
      <c r="D72" s="87" t="s">
        <v>152</v>
      </c>
      <c r="E72" s="88" t="s">
        <v>153</v>
      </c>
      <c r="F72" s="57">
        <v>44682.0</v>
      </c>
      <c r="G72" s="57">
        <v>45017.0</v>
      </c>
      <c r="H72" s="58">
        <f t="shared" si="3"/>
        <v>11.16666667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</row>
    <row r="73" ht="60.0" customHeight="1">
      <c r="A73" s="79">
        <v>930159.0</v>
      </c>
      <c r="B73" s="89" t="s">
        <v>154</v>
      </c>
      <c r="C73" s="84" t="s">
        <v>3</v>
      </c>
      <c r="D73" s="87" t="s">
        <v>155</v>
      </c>
      <c r="E73" s="90" t="s">
        <v>54</v>
      </c>
      <c r="F73" s="57">
        <v>44652.0</v>
      </c>
      <c r="G73" s="57">
        <v>45047.0</v>
      </c>
      <c r="H73" s="58">
        <f t="shared" si="3"/>
        <v>13.16666667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</row>
    <row r="74" ht="60.0" customHeight="1">
      <c r="A74" s="79">
        <v>930161.0</v>
      </c>
      <c r="B74" s="89" t="s">
        <v>156</v>
      </c>
      <c r="C74" s="84" t="s">
        <v>3</v>
      </c>
      <c r="D74" s="87" t="s">
        <v>157</v>
      </c>
      <c r="E74" s="90" t="s">
        <v>158</v>
      </c>
      <c r="F74" s="57">
        <v>44682.0</v>
      </c>
      <c r="G74" s="57">
        <v>45017.0</v>
      </c>
      <c r="H74" s="58">
        <f t="shared" si="3"/>
        <v>11.16666667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</row>
    <row r="75" ht="60.0" customHeight="1">
      <c r="A75" s="91">
        <v>930162.0</v>
      </c>
      <c r="B75" s="92" t="s">
        <v>159</v>
      </c>
      <c r="C75" s="84" t="s">
        <v>3</v>
      </c>
      <c r="D75" s="87" t="s">
        <v>160</v>
      </c>
      <c r="E75" s="90" t="s">
        <v>54</v>
      </c>
      <c r="F75" s="57">
        <v>44652.0</v>
      </c>
      <c r="G75" s="57">
        <v>45047.0</v>
      </c>
      <c r="H75" s="58">
        <f t="shared" si="3"/>
        <v>13.16666667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</row>
    <row r="76" ht="60.0" customHeight="1">
      <c r="A76" s="79">
        <v>930218.0</v>
      </c>
      <c r="B76" s="92" t="s">
        <v>161</v>
      </c>
      <c r="C76" s="84" t="s">
        <v>3</v>
      </c>
      <c r="D76" s="87" t="s">
        <v>162</v>
      </c>
      <c r="E76" s="90" t="s">
        <v>54</v>
      </c>
      <c r="F76" s="57">
        <v>44652.0</v>
      </c>
      <c r="G76" s="57">
        <v>45047.0</v>
      </c>
      <c r="H76" s="58">
        <f t="shared" si="3"/>
        <v>13.16666667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</row>
    <row r="77" ht="60.0" customHeight="1">
      <c r="A77" s="79">
        <v>930220.0</v>
      </c>
      <c r="B77" s="92" t="s">
        <v>163</v>
      </c>
      <c r="C77" s="84" t="s">
        <v>3</v>
      </c>
      <c r="D77" s="87" t="s">
        <v>164</v>
      </c>
      <c r="E77" s="93" t="s">
        <v>54</v>
      </c>
      <c r="F77" s="57">
        <v>44652.0</v>
      </c>
      <c r="G77" s="57">
        <v>45047.0</v>
      </c>
      <c r="H77" s="58">
        <f t="shared" si="3"/>
        <v>13.16666667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</row>
    <row r="78" ht="60.0" customHeight="1">
      <c r="A78" s="79">
        <v>930221.0</v>
      </c>
      <c r="B78" s="92" t="s">
        <v>165</v>
      </c>
      <c r="C78" s="84" t="s">
        <v>3</v>
      </c>
      <c r="D78" s="87" t="s">
        <v>166</v>
      </c>
      <c r="E78" s="94" t="s">
        <v>54</v>
      </c>
      <c r="F78" s="95">
        <v>44652.0</v>
      </c>
      <c r="G78" s="95">
        <v>45046.0</v>
      </c>
      <c r="H78" s="58">
        <f t="shared" si="3"/>
        <v>13.13333333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</row>
    <row r="79" ht="60.0" customHeight="1">
      <c r="A79" s="79">
        <v>930222.0</v>
      </c>
      <c r="B79" s="92" t="s">
        <v>167</v>
      </c>
      <c r="C79" s="84" t="s">
        <v>3</v>
      </c>
      <c r="D79" s="87" t="s">
        <v>168</v>
      </c>
      <c r="E79" s="94" t="s">
        <v>54</v>
      </c>
      <c r="F79" s="57">
        <v>44652.0</v>
      </c>
      <c r="G79" s="57">
        <v>45047.0</v>
      </c>
      <c r="H79" s="58">
        <f t="shared" si="3"/>
        <v>13.16666667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</row>
    <row r="80" ht="60.0" customHeight="1">
      <c r="A80" s="79">
        <v>930223.0</v>
      </c>
      <c r="B80" s="92" t="s">
        <v>169</v>
      </c>
      <c r="C80" s="84" t="s">
        <v>3</v>
      </c>
      <c r="D80" s="87" t="s">
        <v>170</v>
      </c>
      <c r="E80" s="94" t="s">
        <v>54</v>
      </c>
      <c r="F80" s="57">
        <v>44652.0</v>
      </c>
      <c r="G80" s="57">
        <v>45047.0</v>
      </c>
      <c r="H80" s="58">
        <f t="shared" si="3"/>
        <v>13.16666667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</row>
    <row r="81" ht="60.0" customHeight="1">
      <c r="A81" s="79">
        <v>930224.0</v>
      </c>
      <c r="B81" s="92" t="s">
        <v>171</v>
      </c>
      <c r="C81" s="84" t="s">
        <v>3</v>
      </c>
      <c r="D81" s="87" t="s">
        <v>172</v>
      </c>
      <c r="E81" s="94" t="s">
        <v>158</v>
      </c>
      <c r="F81" s="57">
        <v>44682.0</v>
      </c>
      <c r="G81" s="57">
        <v>45047.0</v>
      </c>
      <c r="H81" s="58">
        <f t="shared" si="3"/>
        <v>12.16666667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</row>
    <row r="82" ht="60.0" customHeight="1">
      <c r="A82" s="96">
        <v>931971.0</v>
      </c>
      <c r="B82" s="92" t="s">
        <v>173</v>
      </c>
      <c r="C82" s="84" t="s">
        <v>3</v>
      </c>
      <c r="D82" s="87" t="s">
        <v>174</v>
      </c>
      <c r="E82" s="90" t="s">
        <v>158</v>
      </c>
      <c r="F82" s="57">
        <v>44743.0</v>
      </c>
      <c r="G82" s="57">
        <v>45108.0</v>
      </c>
      <c r="H82" s="58">
        <f t="shared" si="3"/>
        <v>12.16666667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</row>
    <row r="83" ht="15.75" customHeight="1">
      <c r="A83" s="79">
        <v>935753.0</v>
      </c>
      <c r="B83" s="92" t="s">
        <v>175</v>
      </c>
      <c r="C83" s="84" t="s">
        <v>3</v>
      </c>
      <c r="D83" s="87" t="s">
        <v>176</v>
      </c>
      <c r="E83" s="90" t="s">
        <v>177</v>
      </c>
      <c r="F83" s="57">
        <v>44774.0</v>
      </c>
      <c r="G83" s="57">
        <v>45138.0</v>
      </c>
      <c r="H83" s="58">
        <f t="shared" si="3"/>
        <v>12.13333333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</row>
    <row r="84" ht="15.75" customHeight="1">
      <c r="A84" s="79">
        <v>935754.0</v>
      </c>
      <c r="B84" s="92" t="s">
        <v>178</v>
      </c>
      <c r="C84" s="84" t="s">
        <v>3</v>
      </c>
      <c r="D84" s="87" t="s">
        <v>179</v>
      </c>
      <c r="E84" s="90" t="s">
        <v>180</v>
      </c>
      <c r="F84" s="57">
        <v>44805.0</v>
      </c>
      <c r="G84" s="57">
        <v>45138.0</v>
      </c>
      <c r="H84" s="58">
        <f t="shared" si="3"/>
        <v>11.1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</row>
    <row r="85" ht="15.75" customHeight="1">
      <c r="A85" s="79">
        <v>935755.0</v>
      </c>
      <c r="B85" s="92" t="s">
        <v>181</v>
      </c>
      <c r="C85" s="84" t="s">
        <v>3</v>
      </c>
      <c r="D85" s="87" t="s">
        <v>182</v>
      </c>
      <c r="E85" s="90" t="s">
        <v>177</v>
      </c>
      <c r="F85" s="57">
        <v>44805.0</v>
      </c>
      <c r="G85" s="57">
        <v>45077.0</v>
      </c>
      <c r="H85" s="58">
        <f t="shared" si="3"/>
        <v>9.066666667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</row>
    <row r="86" ht="15.75" customHeight="1">
      <c r="A86" s="79">
        <v>935756.0</v>
      </c>
      <c r="B86" s="92" t="s">
        <v>183</v>
      </c>
      <c r="C86" s="84" t="s">
        <v>3</v>
      </c>
      <c r="D86" s="87" t="s">
        <v>184</v>
      </c>
      <c r="E86" s="90" t="s">
        <v>185</v>
      </c>
      <c r="F86" s="57">
        <v>44835.0</v>
      </c>
      <c r="G86" s="57">
        <v>45169.0</v>
      </c>
      <c r="H86" s="58">
        <f t="shared" si="3"/>
        <v>11.13333333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</row>
    <row r="87" ht="15.75" customHeight="1">
      <c r="A87" s="79">
        <v>935757.0</v>
      </c>
      <c r="B87" s="92" t="s">
        <v>186</v>
      </c>
      <c r="C87" s="84" t="s">
        <v>3</v>
      </c>
      <c r="D87" s="87" t="s">
        <v>187</v>
      </c>
      <c r="E87" s="90" t="s">
        <v>180</v>
      </c>
      <c r="F87" s="57">
        <v>44805.0</v>
      </c>
      <c r="G87" s="57">
        <v>45230.0</v>
      </c>
      <c r="H87" s="58">
        <f t="shared" si="3"/>
        <v>14.16666667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</row>
    <row r="88" ht="15.75" customHeight="1">
      <c r="A88" s="79">
        <v>935758.0</v>
      </c>
      <c r="B88" s="92" t="s">
        <v>188</v>
      </c>
      <c r="C88" s="84" t="s">
        <v>3</v>
      </c>
      <c r="D88" s="87" t="s">
        <v>189</v>
      </c>
      <c r="E88" s="90" t="s">
        <v>180</v>
      </c>
      <c r="F88" s="57">
        <v>44805.0</v>
      </c>
      <c r="G88" s="57">
        <v>44985.0</v>
      </c>
      <c r="H88" s="58">
        <f t="shared" si="3"/>
        <v>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</row>
    <row r="89" ht="15.75" customHeight="1">
      <c r="A89" s="79">
        <v>935759.0</v>
      </c>
      <c r="B89" s="92" t="s">
        <v>190</v>
      </c>
      <c r="C89" s="84" t="s">
        <v>3</v>
      </c>
      <c r="D89" s="87" t="s">
        <v>191</v>
      </c>
      <c r="E89" s="90" t="s">
        <v>185</v>
      </c>
      <c r="F89" s="57">
        <v>44774.0</v>
      </c>
      <c r="G89" s="57">
        <v>45107.0</v>
      </c>
      <c r="H89" s="58">
        <f t="shared" si="3"/>
        <v>11.1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</row>
    <row r="90" ht="15.75" customHeight="1">
      <c r="A90" s="79">
        <v>935760.0</v>
      </c>
      <c r="B90" s="92" t="s">
        <v>192</v>
      </c>
      <c r="C90" s="84" t="s">
        <v>3</v>
      </c>
      <c r="D90" s="87" t="s">
        <v>193</v>
      </c>
      <c r="E90" s="90" t="s">
        <v>57</v>
      </c>
      <c r="F90" s="97">
        <v>44805.0</v>
      </c>
      <c r="G90" s="97">
        <v>45077.0</v>
      </c>
      <c r="H90" s="58">
        <f t="shared" si="3"/>
        <v>9.066666667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</row>
    <row r="91" ht="15.75" customHeight="1">
      <c r="A91" s="98"/>
      <c r="B91" s="50"/>
      <c r="C91" s="99"/>
      <c r="D91" s="50"/>
      <c r="E91" s="9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</row>
    <row r="92" ht="15.75" customHeight="1">
      <c r="A92" s="100"/>
      <c r="C92" s="101"/>
    </row>
    <row r="93" ht="15.75" customHeight="1">
      <c r="A93" s="100"/>
      <c r="C93" s="101"/>
    </row>
    <row r="94" ht="15.75" customHeight="1">
      <c r="A94" s="100"/>
      <c r="C94" s="101"/>
    </row>
    <row r="95" ht="15.75" customHeight="1">
      <c r="A95" s="100"/>
      <c r="C95" s="101"/>
    </row>
    <row r="96" ht="15.75" customHeight="1">
      <c r="A96" s="100"/>
      <c r="C96" s="101"/>
    </row>
    <row r="97" ht="15.75" customHeight="1">
      <c r="A97" s="100"/>
      <c r="C97" s="101"/>
    </row>
    <row r="98" ht="15.75" customHeight="1">
      <c r="A98" s="100"/>
      <c r="C98" s="101"/>
    </row>
    <row r="99" ht="15.75" customHeight="1">
      <c r="A99" s="100"/>
      <c r="C99" s="101"/>
    </row>
    <row r="100" ht="15.75" customHeight="1">
      <c r="A100" s="100"/>
      <c r="C100" s="101"/>
    </row>
    <row r="101" ht="15.75" customHeight="1">
      <c r="A101" s="100"/>
      <c r="C101" s="101"/>
    </row>
    <row r="102" ht="15.75" customHeight="1">
      <c r="A102" s="100"/>
      <c r="C102" s="101"/>
    </row>
    <row r="103" ht="15.75" customHeight="1">
      <c r="A103" s="100"/>
      <c r="C103" s="101"/>
    </row>
    <row r="104" ht="15.75" customHeight="1">
      <c r="A104" s="100"/>
      <c r="C104" s="101"/>
    </row>
    <row r="105" ht="15.75" customHeight="1">
      <c r="A105" s="100"/>
      <c r="C105" s="101"/>
    </row>
    <row r="106" ht="15.75" customHeight="1">
      <c r="A106" s="100"/>
      <c r="C106" s="101"/>
    </row>
    <row r="107" ht="15.75" customHeight="1">
      <c r="A107" s="100"/>
      <c r="C107" s="101"/>
    </row>
    <row r="108" ht="15.75" customHeight="1">
      <c r="A108" s="100"/>
      <c r="C108" s="101"/>
    </row>
    <row r="109" ht="15.75" customHeight="1">
      <c r="A109" s="100"/>
      <c r="C109" s="101"/>
    </row>
    <row r="110" ht="15.75" customHeight="1">
      <c r="A110" s="100"/>
      <c r="C110" s="101"/>
    </row>
    <row r="111" ht="15.75" customHeight="1">
      <c r="A111" s="100"/>
      <c r="C111" s="101"/>
    </row>
    <row r="112" ht="15.75" customHeight="1">
      <c r="A112" s="22"/>
      <c r="C112" s="101"/>
    </row>
    <row r="113" ht="15.75" customHeight="1">
      <c r="A113" s="22"/>
      <c r="C113" s="101"/>
    </row>
    <row r="114" ht="15.75" customHeight="1">
      <c r="A114" s="22"/>
      <c r="C114" s="101"/>
    </row>
    <row r="115" ht="15.75" customHeight="1">
      <c r="A115" s="22"/>
      <c r="C115" s="101"/>
    </row>
    <row r="116" ht="15.75" customHeight="1">
      <c r="A116" s="22"/>
      <c r="C116" s="101"/>
    </row>
    <row r="117" ht="15.75" customHeight="1">
      <c r="A117" s="22"/>
      <c r="C117" s="101"/>
    </row>
    <row r="118" ht="15.75" customHeight="1">
      <c r="A118" s="22"/>
      <c r="C118" s="101"/>
    </row>
    <row r="119" ht="15.75" customHeight="1">
      <c r="A119" s="22"/>
      <c r="C119" s="101"/>
    </row>
    <row r="120" ht="15.75" customHeight="1">
      <c r="A120" s="22"/>
      <c r="C120" s="101"/>
    </row>
    <row r="121" ht="15.75" customHeight="1">
      <c r="A121" s="22"/>
      <c r="C121" s="101"/>
    </row>
    <row r="122" ht="15.75" customHeight="1">
      <c r="A122" s="22"/>
      <c r="C122" s="101"/>
    </row>
    <row r="123" ht="15.75" customHeight="1">
      <c r="A123" s="22"/>
      <c r="C123" s="101"/>
    </row>
    <row r="124" ht="15.75" customHeight="1">
      <c r="A124" s="22"/>
      <c r="C124" s="101"/>
    </row>
    <row r="125" ht="15.75" customHeight="1">
      <c r="A125" s="22"/>
      <c r="C125" s="101"/>
    </row>
    <row r="126" ht="15.75" customHeight="1">
      <c r="A126" s="22"/>
      <c r="C126" s="101"/>
    </row>
    <row r="127" ht="15.75" customHeight="1">
      <c r="A127" s="22"/>
      <c r="C127" s="101"/>
    </row>
    <row r="128" ht="15.75" customHeight="1">
      <c r="A128" s="22"/>
      <c r="C128" s="101"/>
    </row>
    <row r="129" ht="15.75" customHeight="1">
      <c r="A129" s="22"/>
      <c r="C129" s="101"/>
    </row>
    <row r="130" ht="15.75" customHeight="1">
      <c r="A130" s="22"/>
      <c r="C130" s="101"/>
    </row>
    <row r="131" ht="15.75" customHeight="1">
      <c r="A131" s="22"/>
      <c r="C131" s="101"/>
    </row>
    <row r="132" ht="15.75" customHeight="1">
      <c r="A132" s="22"/>
      <c r="C132" s="101"/>
    </row>
    <row r="133" ht="15.75" customHeight="1">
      <c r="A133" s="22"/>
      <c r="C133" s="101"/>
    </row>
    <row r="134" ht="15.75" customHeight="1">
      <c r="A134" s="22"/>
      <c r="C134" s="101"/>
    </row>
    <row r="135" ht="15.75" customHeight="1">
      <c r="A135" s="22"/>
      <c r="C135" s="101"/>
    </row>
    <row r="136" ht="15.75" customHeight="1">
      <c r="A136" s="22"/>
      <c r="C136" s="101"/>
    </row>
    <row r="137" ht="15.75" customHeight="1">
      <c r="A137" s="22"/>
      <c r="C137" s="101"/>
    </row>
    <row r="138" ht="15.75" customHeight="1">
      <c r="A138" s="22"/>
      <c r="C138" s="101"/>
    </row>
    <row r="139" ht="15.75" customHeight="1">
      <c r="A139" s="22"/>
      <c r="C139" s="101"/>
    </row>
    <row r="140" ht="15.75" customHeight="1">
      <c r="A140" s="22"/>
      <c r="C140" s="101"/>
    </row>
    <row r="141" ht="15.75" customHeight="1">
      <c r="A141" s="22"/>
      <c r="C141" s="101"/>
    </row>
    <row r="142" ht="15.75" customHeight="1">
      <c r="A142" s="22"/>
      <c r="C142" s="101"/>
    </row>
    <row r="143" ht="15.75" customHeight="1">
      <c r="A143" s="22"/>
      <c r="C143" s="101"/>
    </row>
    <row r="144" ht="15.75" customHeight="1">
      <c r="A144" s="22"/>
      <c r="C144" s="101"/>
    </row>
    <row r="145" ht="15.75" customHeight="1">
      <c r="A145" s="22"/>
      <c r="C145" s="101"/>
    </row>
    <row r="146" ht="15.75" customHeight="1">
      <c r="A146" s="22"/>
      <c r="C146" s="101"/>
    </row>
    <row r="147" ht="15.75" customHeight="1">
      <c r="A147" s="22"/>
      <c r="C147" s="101"/>
    </row>
    <row r="148" ht="15.75" customHeight="1">
      <c r="A148" s="22"/>
      <c r="C148" s="101"/>
    </row>
    <row r="149" ht="15.75" customHeight="1">
      <c r="A149" s="22"/>
      <c r="C149" s="101"/>
    </row>
    <row r="150" ht="15.75" customHeight="1">
      <c r="A150" s="22"/>
      <c r="C150" s="101"/>
    </row>
    <row r="151" ht="15.75" customHeight="1">
      <c r="A151" s="22"/>
      <c r="C151" s="101"/>
    </row>
    <row r="152" ht="15.75" customHeight="1">
      <c r="A152" s="22"/>
      <c r="C152" s="101"/>
    </row>
    <row r="153" ht="15.75" customHeight="1">
      <c r="A153" s="22"/>
      <c r="C153" s="101"/>
    </row>
    <row r="154" ht="15.75" customHeight="1">
      <c r="A154" s="22"/>
      <c r="C154" s="101"/>
    </row>
    <row r="155" ht="15.75" customHeight="1">
      <c r="A155" s="22"/>
      <c r="C155" s="101"/>
    </row>
    <row r="156" ht="15.75" customHeight="1">
      <c r="A156" s="22"/>
      <c r="C156" s="101"/>
    </row>
    <row r="157" ht="15.75" customHeight="1">
      <c r="A157" s="22"/>
      <c r="C157" s="101"/>
    </row>
    <row r="158" ht="15.75" customHeight="1">
      <c r="A158" s="22"/>
      <c r="C158" s="101"/>
    </row>
    <row r="159" ht="15.75" customHeight="1">
      <c r="A159" s="22"/>
      <c r="C159" s="101"/>
    </row>
    <row r="160" ht="15.75" customHeight="1">
      <c r="A160" s="22"/>
      <c r="C160" s="101"/>
    </row>
    <row r="161" ht="15.75" customHeight="1">
      <c r="A161" s="22"/>
      <c r="C161" s="101"/>
    </row>
    <row r="162" ht="15.75" customHeight="1">
      <c r="A162" s="22"/>
      <c r="C162" s="101"/>
    </row>
    <row r="163" ht="15.75" customHeight="1">
      <c r="A163" s="22"/>
      <c r="C163" s="101"/>
    </row>
    <row r="164" ht="15.75" customHeight="1">
      <c r="A164" s="22"/>
      <c r="C164" s="101"/>
    </row>
    <row r="165" ht="15.75" customHeight="1">
      <c r="A165" s="22"/>
      <c r="C165" s="101"/>
    </row>
    <row r="166" ht="15.75" customHeight="1">
      <c r="A166" s="22"/>
      <c r="C166" s="101"/>
    </row>
    <row r="167" ht="15.75" customHeight="1">
      <c r="A167" s="22"/>
      <c r="C167" s="101"/>
    </row>
    <row r="168" ht="15.75" customHeight="1">
      <c r="A168" s="22"/>
      <c r="C168" s="101"/>
    </row>
    <row r="169" ht="15.75" customHeight="1">
      <c r="A169" s="22"/>
      <c r="C169" s="101"/>
    </row>
    <row r="170" ht="15.75" customHeight="1">
      <c r="A170" s="22"/>
      <c r="C170" s="101"/>
    </row>
    <row r="171" ht="15.75" customHeight="1">
      <c r="A171" s="22"/>
      <c r="C171" s="101"/>
    </row>
    <row r="172" ht="15.75" customHeight="1">
      <c r="A172" s="22"/>
      <c r="C172" s="101"/>
    </row>
    <row r="173" ht="15.75" customHeight="1">
      <c r="A173" s="22"/>
      <c r="C173" s="101"/>
    </row>
    <row r="174" ht="15.75" customHeight="1">
      <c r="A174" s="22"/>
      <c r="C174" s="101"/>
    </row>
    <row r="175" ht="15.75" customHeight="1">
      <c r="A175" s="22"/>
      <c r="C175" s="101"/>
    </row>
    <row r="176" ht="15.75" customHeight="1">
      <c r="A176" s="22"/>
      <c r="C176" s="101"/>
    </row>
    <row r="177" ht="15.75" customHeight="1">
      <c r="A177" s="22"/>
      <c r="C177" s="101"/>
    </row>
    <row r="178" ht="15.75" customHeight="1">
      <c r="A178" s="22"/>
      <c r="C178" s="101"/>
    </row>
    <row r="179" ht="15.75" customHeight="1">
      <c r="A179" s="22"/>
      <c r="C179" s="101"/>
    </row>
    <row r="180" ht="15.75" customHeight="1">
      <c r="A180" s="22"/>
      <c r="C180" s="101"/>
    </row>
    <row r="181" ht="15.75" customHeight="1">
      <c r="A181" s="22"/>
      <c r="C181" s="101"/>
    </row>
    <row r="182" ht="15.75" customHeight="1">
      <c r="A182" s="22"/>
      <c r="C182" s="101"/>
    </row>
    <row r="183" ht="15.75" customHeight="1">
      <c r="A183" s="22"/>
      <c r="C183" s="101"/>
    </row>
    <row r="184" ht="15.75" customHeight="1">
      <c r="A184" s="22"/>
      <c r="C184" s="101"/>
    </row>
    <row r="185" ht="15.75" customHeight="1">
      <c r="A185" s="22"/>
      <c r="C185" s="101"/>
    </row>
    <row r="186" ht="15.75" customHeight="1">
      <c r="A186" s="22"/>
      <c r="C186" s="101"/>
    </row>
    <row r="187" ht="15.75" customHeight="1">
      <c r="A187" s="22"/>
      <c r="C187" s="101"/>
    </row>
    <row r="188" ht="15.75" customHeight="1">
      <c r="A188" s="22"/>
      <c r="C188" s="101"/>
    </row>
    <row r="189" ht="15.75" customHeight="1">
      <c r="A189" s="22"/>
      <c r="C189" s="101"/>
    </row>
    <row r="190" ht="15.75" customHeight="1">
      <c r="A190" s="22"/>
      <c r="C190" s="101"/>
    </row>
    <row r="191" ht="15.75" customHeight="1">
      <c r="A191" s="22"/>
      <c r="C191" s="101"/>
    </row>
    <row r="192" ht="15.75" customHeight="1">
      <c r="A192" s="22"/>
      <c r="C192" s="101"/>
    </row>
    <row r="193" ht="15.75" customHeight="1">
      <c r="A193" s="22"/>
      <c r="C193" s="101"/>
    </row>
    <row r="194" ht="15.75" customHeight="1">
      <c r="A194" s="22"/>
      <c r="C194" s="101"/>
    </row>
    <row r="195" ht="15.75" customHeight="1">
      <c r="A195" s="22"/>
      <c r="C195" s="101"/>
    </row>
    <row r="196" ht="15.75" customHeight="1">
      <c r="A196" s="22"/>
      <c r="C196" s="101"/>
    </row>
    <row r="197" ht="15.75" customHeight="1">
      <c r="A197" s="22"/>
      <c r="C197" s="101"/>
    </row>
    <row r="198" ht="15.75" customHeight="1">
      <c r="A198" s="22"/>
      <c r="C198" s="101"/>
    </row>
    <row r="199" ht="15.75" customHeight="1">
      <c r="A199" s="22"/>
      <c r="C199" s="101"/>
    </row>
    <row r="200" ht="15.75" customHeight="1">
      <c r="A200" s="22"/>
      <c r="C200" s="101"/>
    </row>
    <row r="201" ht="15.75" customHeight="1">
      <c r="A201" s="22"/>
      <c r="C201" s="101"/>
    </row>
    <row r="202" ht="15.75" customHeight="1">
      <c r="A202" s="22"/>
      <c r="C202" s="101"/>
    </row>
    <row r="203" ht="15.75" customHeight="1">
      <c r="A203" s="22"/>
      <c r="C203" s="101"/>
    </row>
    <row r="204" ht="15.75" customHeight="1">
      <c r="A204" s="22"/>
      <c r="C204" s="101"/>
    </row>
    <row r="205" ht="15.75" customHeight="1">
      <c r="A205" s="22"/>
      <c r="C205" s="101"/>
    </row>
    <row r="206" ht="15.75" customHeight="1">
      <c r="A206" s="22"/>
      <c r="C206" s="101"/>
    </row>
    <row r="207" ht="15.75" customHeight="1">
      <c r="A207" s="22"/>
      <c r="C207" s="101"/>
    </row>
    <row r="208" ht="15.75" customHeight="1">
      <c r="A208" s="22"/>
      <c r="C208" s="101"/>
    </row>
    <row r="209" ht="15.75" customHeight="1">
      <c r="A209" s="22"/>
      <c r="C209" s="101"/>
    </row>
    <row r="210" ht="15.75" customHeight="1">
      <c r="A210" s="22"/>
      <c r="C210" s="101"/>
    </row>
    <row r="211" ht="15.75" customHeight="1">
      <c r="A211" s="22"/>
      <c r="C211" s="101"/>
    </row>
    <row r="212" ht="15.75" customHeight="1">
      <c r="A212" s="22"/>
      <c r="C212" s="101"/>
    </row>
    <row r="213" ht="15.75" customHeight="1">
      <c r="A213" s="22"/>
      <c r="C213" s="101"/>
    </row>
    <row r="214" ht="15.75" customHeight="1">
      <c r="A214" s="22"/>
      <c r="C214" s="101"/>
    </row>
    <row r="215" ht="15.75" customHeight="1">
      <c r="A215" s="22"/>
      <c r="C215" s="101"/>
    </row>
    <row r="216" ht="15.75" customHeight="1">
      <c r="A216" s="22"/>
      <c r="C216" s="101"/>
    </row>
    <row r="217" ht="15.75" customHeight="1">
      <c r="A217" s="22"/>
      <c r="C217" s="101"/>
    </row>
    <row r="218" ht="15.75" customHeight="1">
      <c r="A218" s="22"/>
      <c r="C218" s="101"/>
    </row>
    <row r="219" ht="15.75" customHeight="1">
      <c r="A219" s="22"/>
      <c r="C219" s="101"/>
    </row>
    <row r="220" ht="15.75" customHeight="1">
      <c r="A220" s="22"/>
      <c r="C220" s="101"/>
    </row>
    <row r="221" ht="15.75" customHeight="1">
      <c r="A221" s="22"/>
      <c r="C221" s="101"/>
    </row>
    <row r="222" ht="15.75" customHeight="1">
      <c r="A222" s="22"/>
      <c r="C222" s="101"/>
    </row>
    <row r="223" ht="15.75" customHeight="1">
      <c r="A223" s="22"/>
      <c r="C223" s="101"/>
    </row>
    <row r="224" ht="15.75" customHeight="1">
      <c r="A224" s="22"/>
      <c r="C224" s="101"/>
    </row>
    <row r="225" ht="15.75" customHeight="1">
      <c r="A225" s="22"/>
      <c r="C225" s="101"/>
    </row>
    <row r="226" ht="15.75" customHeight="1">
      <c r="A226" s="22"/>
      <c r="C226" s="101"/>
    </row>
    <row r="227" ht="15.75" customHeight="1">
      <c r="A227" s="22"/>
      <c r="C227" s="101"/>
    </row>
    <row r="228" ht="15.75" customHeight="1">
      <c r="A228" s="22"/>
      <c r="C228" s="101"/>
    </row>
    <row r="229" ht="15.75" customHeight="1">
      <c r="A229" s="22"/>
      <c r="C229" s="101"/>
    </row>
    <row r="230" ht="15.75" customHeight="1">
      <c r="A230" s="22"/>
      <c r="C230" s="101"/>
    </row>
    <row r="231" ht="15.75" customHeight="1">
      <c r="A231" s="22"/>
      <c r="C231" s="101"/>
    </row>
    <row r="232" ht="15.75" customHeight="1">
      <c r="A232" s="22"/>
      <c r="C232" s="101"/>
    </row>
    <row r="233" ht="15.75" customHeight="1">
      <c r="A233" s="22"/>
      <c r="C233" s="101"/>
    </row>
    <row r="234" ht="15.75" customHeight="1">
      <c r="A234" s="22"/>
      <c r="C234" s="101"/>
    </row>
    <row r="235" ht="15.75" customHeight="1">
      <c r="A235" s="22"/>
      <c r="C235" s="101"/>
    </row>
    <row r="236" ht="15.75" customHeight="1">
      <c r="A236" s="22"/>
      <c r="C236" s="101"/>
    </row>
    <row r="237" ht="15.75" customHeight="1">
      <c r="A237" s="22"/>
      <c r="C237" s="101"/>
    </row>
    <row r="238" ht="15.75" customHeight="1">
      <c r="A238" s="22"/>
      <c r="C238" s="101"/>
    </row>
    <row r="239" ht="15.75" customHeight="1">
      <c r="A239" s="22"/>
      <c r="C239" s="101"/>
    </row>
    <row r="240" ht="15.75" customHeight="1">
      <c r="A240" s="22"/>
      <c r="C240" s="101"/>
    </row>
    <row r="241" ht="15.75" customHeight="1">
      <c r="A241" s="22"/>
      <c r="C241" s="101"/>
    </row>
    <row r="242" ht="15.75" customHeight="1">
      <c r="A242" s="22"/>
      <c r="C242" s="101"/>
    </row>
    <row r="243" ht="15.75" customHeight="1">
      <c r="A243" s="22"/>
      <c r="C243" s="101"/>
    </row>
    <row r="244" ht="15.75" customHeight="1">
      <c r="A244" s="22"/>
      <c r="C244" s="101"/>
    </row>
    <row r="245" ht="15.75" customHeight="1">
      <c r="A245" s="22"/>
      <c r="C245" s="101"/>
    </row>
    <row r="246" ht="15.75" customHeight="1">
      <c r="A246" s="22"/>
      <c r="C246" s="101"/>
    </row>
    <row r="247" ht="15.75" customHeight="1">
      <c r="A247" s="22"/>
      <c r="C247" s="101"/>
    </row>
    <row r="248" ht="15.75" customHeight="1">
      <c r="A248" s="22"/>
      <c r="C248" s="101"/>
    </row>
    <row r="249" ht="15.75" customHeight="1">
      <c r="A249" s="22"/>
      <c r="C249" s="101"/>
    </row>
    <row r="250" ht="15.75" customHeight="1">
      <c r="A250" s="22"/>
      <c r="C250" s="101"/>
    </row>
    <row r="251" ht="15.75" customHeight="1">
      <c r="A251" s="22"/>
      <c r="C251" s="101"/>
    </row>
    <row r="252" ht="15.75" customHeight="1">
      <c r="A252" s="22"/>
      <c r="C252" s="101"/>
    </row>
    <row r="253" ht="15.75" customHeight="1">
      <c r="A253" s="22"/>
      <c r="C253" s="101"/>
    </row>
    <row r="254" ht="15.75" customHeight="1">
      <c r="A254" s="22"/>
      <c r="C254" s="101"/>
    </row>
    <row r="255" ht="15.75" customHeight="1">
      <c r="A255" s="22"/>
      <c r="C255" s="101"/>
    </row>
    <row r="256" ht="15.75" customHeight="1">
      <c r="A256" s="22"/>
      <c r="C256" s="101"/>
    </row>
    <row r="257" ht="15.75" customHeight="1">
      <c r="A257" s="22"/>
      <c r="C257" s="101"/>
    </row>
    <row r="258" ht="15.75" customHeight="1">
      <c r="A258" s="22"/>
      <c r="C258" s="101"/>
    </row>
    <row r="259" ht="15.75" customHeight="1">
      <c r="A259" s="22"/>
      <c r="C259" s="101"/>
    </row>
    <row r="260" ht="15.75" customHeight="1">
      <c r="A260" s="22"/>
      <c r="C260" s="101"/>
    </row>
    <row r="261" ht="15.75" customHeight="1">
      <c r="A261" s="22"/>
      <c r="C261" s="101"/>
    </row>
    <row r="262" ht="15.75" customHeight="1">
      <c r="A262" s="22"/>
      <c r="C262" s="101"/>
    </row>
    <row r="263" ht="15.75" customHeight="1">
      <c r="A263" s="22"/>
      <c r="C263" s="101"/>
    </row>
    <row r="264" ht="15.75" customHeight="1">
      <c r="A264" s="22"/>
      <c r="C264" s="101"/>
    </row>
    <row r="265" ht="15.75" customHeight="1">
      <c r="A265" s="22"/>
      <c r="C265" s="101"/>
    </row>
    <row r="266" ht="15.75" customHeight="1">
      <c r="A266" s="22"/>
      <c r="C266" s="101"/>
    </row>
    <row r="267" ht="15.75" customHeight="1">
      <c r="A267" s="22"/>
      <c r="C267" s="101"/>
    </row>
    <row r="268" ht="15.75" customHeight="1">
      <c r="A268" s="22"/>
      <c r="C268" s="101"/>
    </row>
    <row r="269" ht="15.75" customHeight="1">
      <c r="A269" s="22"/>
      <c r="C269" s="101"/>
    </row>
    <row r="270" ht="15.75" customHeight="1">
      <c r="A270" s="22"/>
      <c r="C270" s="101"/>
    </row>
    <row r="271" ht="15.75" customHeight="1">
      <c r="A271" s="22"/>
      <c r="C271" s="101"/>
    </row>
    <row r="272" ht="15.75" customHeight="1">
      <c r="A272" s="22"/>
      <c r="C272" s="101"/>
    </row>
    <row r="273" ht="15.75" customHeight="1">
      <c r="A273" s="22"/>
      <c r="C273" s="101"/>
    </row>
    <row r="274" ht="15.75" customHeight="1">
      <c r="A274" s="22"/>
      <c r="C274" s="101"/>
    </row>
    <row r="275" ht="15.75" customHeight="1">
      <c r="A275" s="22"/>
      <c r="C275" s="101"/>
    </row>
    <row r="276" ht="15.75" customHeight="1">
      <c r="A276" s="22"/>
      <c r="C276" s="101"/>
    </row>
    <row r="277" ht="15.75" customHeight="1">
      <c r="A277" s="22"/>
      <c r="C277" s="101"/>
    </row>
    <row r="278" ht="15.75" customHeight="1">
      <c r="A278" s="22"/>
      <c r="C278" s="101"/>
    </row>
    <row r="279" ht="15.75" customHeight="1">
      <c r="A279" s="22"/>
      <c r="C279" s="101"/>
    </row>
    <row r="280" ht="15.75" customHeight="1">
      <c r="A280" s="22"/>
      <c r="C280" s="101"/>
    </row>
    <row r="281" ht="15.75" customHeight="1">
      <c r="A281" s="22"/>
      <c r="C281" s="101"/>
    </row>
    <row r="282" ht="15.75" customHeight="1">
      <c r="A282" s="22"/>
      <c r="C282" s="101"/>
    </row>
    <row r="283" ht="15.75" customHeight="1">
      <c r="A283" s="22"/>
      <c r="C283" s="101"/>
    </row>
    <row r="284" ht="15.75" customHeight="1">
      <c r="A284" s="22"/>
      <c r="C284" s="101"/>
    </row>
    <row r="285" ht="15.75" customHeight="1">
      <c r="A285" s="22"/>
      <c r="C285" s="101"/>
    </row>
    <row r="286" ht="15.75" customHeight="1">
      <c r="A286" s="22"/>
      <c r="C286" s="101"/>
    </row>
    <row r="287" ht="15.75" customHeight="1">
      <c r="A287" s="22"/>
      <c r="C287" s="101"/>
    </row>
    <row r="288" ht="15.75" customHeight="1">
      <c r="A288" s="22"/>
      <c r="C288" s="101"/>
    </row>
    <row r="289" ht="15.75" customHeight="1">
      <c r="A289" s="22"/>
      <c r="C289" s="101"/>
    </row>
    <row r="290" ht="15.75" customHeight="1">
      <c r="A290" s="22"/>
      <c r="C290" s="101"/>
    </row>
    <row r="291" ht="15.75" customHeight="1">
      <c r="A291" s="22"/>
      <c r="C291" s="101"/>
    </row>
    <row r="292" ht="15.75" customHeight="1">
      <c r="A292" s="22"/>
      <c r="C292" s="101"/>
    </row>
    <row r="293" ht="15.75" customHeight="1">
      <c r="A293" s="22"/>
      <c r="C293" s="101"/>
    </row>
    <row r="294" ht="15.75" customHeight="1">
      <c r="A294" s="22"/>
      <c r="C294" s="101"/>
    </row>
    <row r="295" ht="15.75" customHeight="1">
      <c r="A295" s="22"/>
      <c r="C295" s="101"/>
    </row>
    <row r="296" ht="15.75" customHeight="1">
      <c r="A296" s="22"/>
      <c r="C296" s="101"/>
    </row>
    <row r="297" ht="15.75" customHeight="1">
      <c r="A297" s="22"/>
      <c r="C297" s="101"/>
    </row>
    <row r="298" ht="15.75" customHeight="1">
      <c r="A298" s="22"/>
      <c r="C298" s="101"/>
    </row>
    <row r="299" ht="15.75" customHeight="1">
      <c r="A299" s="22"/>
      <c r="C299" s="101"/>
    </row>
    <row r="300" ht="15.75" customHeight="1">
      <c r="A300" s="22"/>
      <c r="C300" s="101"/>
    </row>
    <row r="301" ht="15.75" customHeight="1">
      <c r="A301" s="22"/>
      <c r="C301" s="101"/>
    </row>
    <row r="302" ht="15.75" customHeight="1">
      <c r="A302" s="22"/>
      <c r="C302" s="101"/>
    </row>
    <row r="303" ht="15.75" customHeight="1">
      <c r="A303" s="22"/>
      <c r="C303" s="101"/>
    </row>
    <row r="304" ht="15.75" customHeight="1">
      <c r="A304" s="22"/>
      <c r="C304" s="101"/>
    </row>
    <row r="305" ht="15.75" customHeight="1">
      <c r="A305" s="22"/>
      <c r="C305" s="101"/>
    </row>
    <row r="306" ht="15.75" customHeight="1">
      <c r="A306" s="22"/>
      <c r="C306" s="101"/>
    </row>
    <row r="307" ht="15.75" customHeight="1">
      <c r="A307" s="22"/>
      <c r="C307" s="101"/>
    </row>
    <row r="308" ht="15.75" customHeight="1">
      <c r="A308" s="22"/>
      <c r="C308" s="101"/>
    </row>
    <row r="309" ht="15.75" customHeight="1">
      <c r="A309" s="22"/>
      <c r="C309" s="101"/>
    </row>
    <row r="310" ht="15.75" customHeight="1">
      <c r="A310" s="22"/>
      <c r="C310" s="101"/>
    </row>
    <row r="311" ht="15.75" customHeight="1">
      <c r="A311" s="22"/>
      <c r="C311" s="101"/>
    </row>
    <row r="312" ht="15.75" customHeight="1">
      <c r="A312" s="22"/>
      <c r="C312" s="101"/>
    </row>
    <row r="313" ht="15.75" customHeight="1">
      <c r="A313" s="22"/>
      <c r="C313" s="101"/>
    </row>
    <row r="314" ht="15.75" customHeight="1">
      <c r="A314" s="22"/>
      <c r="C314" s="101"/>
    </row>
    <row r="315" ht="15.75" customHeight="1">
      <c r="A315" s="22"/>
      <c r="C315" s="101"/>
    </row>
    <row r="316" ht="15.75" customHeight="1">
      <c r="A316" s="22"/>
      <c r="C316" s="101"/>
    </row>
    <row r="317" ht="15.75" customHeight="1">
      <c r="A317" s="22"/>
      <c r="C317" s="101"/>
    </row>
    <row r="318" ht="15.75" customHeight="1">
      <c r="A318" s="22"/>
      <c r="C318" s="101"/>
    </row>
    <row r="319" ht="15.75" customHeight="1">
      <c r="A319" s="22"/>
      <c r="C319" s="101"/>
    </row>
    <row r="320" ht="15.75" customHeight="1">
      <c r="A320" s="22"/>
      <c r="C320" s="101"/>
    </row>
    <row r="321" ht="15.75" customHeight="1">
      <c r="A321" s="22"/>
      <c r="C321" s="101"/>
    </row>
    <row r="322" ht="15.75" customHeight="1">
      <c r="A322" s="22"/>
      <c r="C322" s="101"/>
    </row>
    <row r="323" ht="15.75" customHeight="1">
      <c r="A323" s="22"/>
      <c r="C323" s="101"/>
    </row>
    <row r="324" ht="15.75" customHeight="1">
      <c r="A324" s="22"/>
      <c r="C324" s="101"/>
    </row>
    <row r="325" ht="15.75" customHeight="1">
      <c r="A325" s="22"/>
      <c r="C325" s="101"/>
    </row>
    <row r="326" ht="15.75" customHeight="1">
      <c r="A326" s="22"/>
      <c r="C326" s="101"/>
    </row>
    <row r="327" ht="15.75" customHeight="1">
      <c r="A327" s="22"/>
      <c r="C327" s="101"/>
    </row>
    <row r="328" ht="15.75" customHeight="1">
      <c r="A328" s="22"/>
      <c r="C328" s="101"/>
    </row>
    <row r="329" ht="15.75" customHeight="1">
      <c r="A329" s="22"/>
      <c r="C329" s="101"/>
    </row>
    <row r="330" ht="15.75" customHeight="1">
      <c r="A330" s="22"/>
      <c r="C330" s="101"/>
    </row>
    <row r="331" ht="15.75" customHeight="1">
      <c r="A331" s="22"/>
      <c r="C331" s="101"/>
    </row>
    <row r="332" ht="15.75" customHeight="1">
      <c r="A332" s="22"/>
      <c r="C332" s="101"/>
    </row>
    <row r="333" ht="15.75" customHeight="1">
      <c r="A333" s="22"/>
      <c r="C333" s="101"/>
    </row>
    <row r="334" ht="15.75" customHeight="1">
      <c r="A334" s="22"/>
      <c r="C334" s="101"/>
    </row>
    <row r="335" ht="15.75" customHeight="1">
      <c r="A335" s="22"/>
      <c r="C335" s="101"/>
    </row>
    <row r="336" ht="15.75" customHeight="1">
      <c r="A336" s="22"/>
      <c r="C336" s="101"/>
    </row>
    <row r="337" ht="15.75" customHeight="1">
      <c r="A337" s="22"/>
      <c r="C337" s="101"/>
    </row>
    <row r="338" ht="15.75" customHeight="1">
      <c r="A338" s="22"/>
      <c r="C338" s="101"/>
    </row>
    <row r="339" ht="15.75" customHeight="1">
      <c r="A339" s="22"/>
      <c r="C339" s="101"/>
    </row>
    <row r="340" ht="15.75" customHeight="1">
      <c r="A340" s="22"/>
      <c r="C340" s="101"/>
    </row>
    <row r="341" ht="15.75" customHeight="1">
      <c r="A341" s="22"/>
      <c r="C341" s="101"/>
    </row>
    <row r="342" ht="15.75" customHeight="1">
      <c r="A342" s="22"/>
      <c r="C342" s="101"/>
    </row>
    <row r="343" ht="15.75" customHeight="1">
      <c r="A343" s="22"/>
      <c r="C343" s="101"/>
    </row>
    <row r="344" ht="15.75" customHeight="1">
      <c r="A344" s="22"/>
      <c r="C344" s="101"/>
    </row>
    <row r="345" ht="15.75" customHeight="1">
      <c r="A345" s="22"/>
      <c r="C345" s="101"/>
    </row>
    <row r="346" ht="15.75" customHeight="1">
      <c r="A346" s="22"/>
      <c r="C346" s="101"/>
    </row>
    <row r="347" ht="15.75" customHeight="1">
      <c r="A347" s="22"/>
      <c r="C347" s="101"/>
    </row>
    <row r="348" ht="15.75" customHeight="1">
      <c r="A348" s="22"/>
      <c r="C348" s="101"/>
    </row>
    <row r="349" ht="15.75" customHeight="1">
      <c r="A349" s="22"/>
      <c r="C349" s="101"/>
    </row>
    <row r="350" ht="15.75" customHeight="1">
      <c r="A350" s="22"/>
      <c r="C350" s="101"/>
    </row>
    <row r="351" ht="15.75" customHeight="1">
      <c r="A351" s="22"/>
      <c r="C351" s="101"/>
    </row>
    <row r="352" ht="15.75" customHeight="1">
      <c r="A352" s="22"/>
      <c r="C352" s="101"/>
    </row>
    <row r="353" ht="15.75" customHeight="1">
      <c r="A353" s="22"/>
      <c r="C353" s="101"/>
    </row>
    <row r="354" ht="15.75" customHeight="1">
      <c r="A354" s="22"/>
      <c r="C354" s="101"/>
    </row>
    <row r="355" ht="15.75" customHeight="1">
      <c r="A355" s="22"/>
      <c r="C355" s="101"/>
    </row>
    <row r="356" ht="15.75" customHeight="1">
      <c r="A356" s="22"/>
      <c r="C356" s="101"/>
    </row>
    <row r="357" ht="15.75" customHeight="1">
      <c r="A357" s="22"/>
      <c r="C357" s="101"/>
    </row>
    <row r="358" ht="15.75" customHeight="1">
      <c r="A358" s="22"/>
      <c r="C358" s="101"/>
    </row>
    <row r="359" ht="15.75" customHeight="1">
      <c r="A359" s="22"/>
      <c r="C359" s="101"/>
    </row>
    <row r="360" ht="15.75" customHeight="1">
      <c r="A360" s="22"/>
      <c r="C360" s="101"/>
    </row>
    <row r="361" ht="15.75" customHeight="1">
      <c r="A361" s="22"/>
      <c r="C361" s="101"/>
    </row>
    <row r="362" ht="15.75" customHeight="1">
      <c r="A362" s="22"/>
      <c r="C362" s="101"/>
    </row>
    <row r="363" ht="15.75" customHeight="1">
      <c r="A363" s="22"/>
      <c r="C363" s="101"/>
    </row>
    <row r="364" ht="15.75" customHeight="1">
      <c r="A364" s="22"/>
      <c r="C364" s="101"/>
    </row>
    <row r="365" ht="15.75" customHeight="1">
      <c r="A365" s="22"/>
      <c r="C365" s="101"/>
    </row>
    <row r="366" ht="15.75" customHeight="1">
      <c r="A366" s="22"/>
      <c r="C366" s="101"/>
    </row>
    <row r="367" ht="15.75" customHeight="1">
      <c r="A367" s="22"/>
      <c r="C367" s="101"/>
    </row>
    <row r="368" ht="15.75" customHeight="1">
      <c r="A368" s="22"/>
      <c r="C368" s="101"/>
    </row>
    <row r="369" ht="15.75" customHeight="1">
      <c r="A369" s="22"/>
      <c r="C369" s="101"/>
    </row>
    <row r="370" ht="15.75" customHeight="1">
      <c r="A370" s="22"/>
      <c r="C370" s="101"/>
    </row>
    <row r="371" ht="15.75" customHeight="1">
      <c r="A371" s="22"/>
      <c r="C371" s="101"/>
    </row>
    <row r="372" ht="15.75" customHeight="1">
      <c r="A372" s="22"/>
      <c r="C372" s="101"/>
    </row>
    <row r="373" ht="15.75" customHeight="1">
      <c r="A373" s="22"/>
      <c r="C373" s="101"/>
    </row>
    <row r="374" ht="15.75" customHeight="1">
      <c r="A374" s="22"/>
      <c r="C374" s="101"/>
    </row>
    <row r="375" ht="15.75" customHeight="1">
      <c r="A375" s="22"/>
      <c r="C375" s="101"/>
    </row>
    <row r="376" ht="15.75" customHeight="1">
      <c r="A376" s="22"/>
      <c r="C376" s="101"/>
    </row>
    <row r="377" ht="15.75" customHeight="1">
      <c r="A377" s="22"/>
      <c r="C377" s="101"/>
    </row>
    <row r="378" ht="15.75" customHeight="1">
      <c r="A378" s="22"/>
      <c r="C378" s="101"/>
    </row>
    <row r="379" ht="15.75" customHeight="1">
      <c r="A379" s="22"/>
      <c r="C379" s="101"/>
    </row>
    <row r="380" ht="15.75" customHeight="1">
      <c r="A380" s="22"/>
      <c r="C380" s="101"/>
    </row>
    <row r="381" ht="15.75" customHeight="1">
      <c r="A381" s="22"/>
      <c r="C381" s="101"/>
    </row>
    <row r="382" ht="15.75" customHeight="1">
      <c r="A382" s="22"/>
      <c r="C382" s="101"/>
    </row>
    <row r="383" ht="15.75" customHeight="1">
      <c r="A383" s="22"/>
      <c r="C383" s="101"/>
    </row>
    <row r="384" ht="15.75" customHeight="1">
      <c r="A384" s="22"/>
      <c r="C384" s="101"/>
    </row>
    <row r="385" ht="15.75" customHeight="1">
      <c r="A385" s="22"/>
      <c r="C385" s="101"/>
    </row>
    <row r="386" ht="15.75" customHeight="1">
      <c r="A386" s="22"/>
      <c r="C386" s="101"/>
    </row>
    <row r="387" ht="15.75" customHeight="1">
      <c r="A387" s="22"/>
      <c r="C387" s="101"/>
    </row>
    <row r="388" ht="15.75" customHeight="1">
      <c r="A388" s="22"/>
      <c r="C388" s="101"/>
    </row>
    <row r="389" ht="15.75" customHeight="1">
      <c r="A389" s="22"/>
      <c r="C389" s="101"/>
    </row>
    <row r="390" ht="15.75" customHeight="1">
      <c r="A390" s="22"/>
      <c r="C390" s="101"/>
    </row>
    <row r="391" ht="15.75" customHeight="1">
      <c r="A391" s="22"/>
      <c r="C391" s="101"/>
    </row>
    <row r="392" ht="15.75" customHeight="1">
      <c r="A392" s="22"/>
      <c r="C392" s="101"/>
    </row>
    <row r="393" ht="15.75" customHeight="1">
      <c r="A393" s="22"/>
      <c r="C393" s="101"/>
    </row>
    <row r="394" ht="15.75" customHeight="1">
      <c r="A394" s="22"/>
      <c r="C394" s="101"/>
    </row>
    <row r="395" ht="15.75" customHeight="1">
      <c r="A395" s="22"/>
      <c r="C395" s="101"/>
    </row>
    <row r="396" ht="15.75" customHeight="1">
      <c r="A396" s="22"/>
      <c r="C396" s="101"/>
    </row>
    <row r="397" ht="15.75" customHeight="1">
      <c r="A397" s="22"/>
      <c r="C397" s="101"/>
    </row>
    <row r="398" ht="15.75" customHeight="1">
      <c r="A398" s="22"/>
      <c r="C398" s="101"/>
    </row>
    <row r="399" ht="15.75" customHeight="1">
      <c r="A399" s="22"/>
      <c r="C399" s="101"/>
    </row>
    <row r="400" ht="15.75" customHeight="1">
      <c r="A400" s="22"/>
      <c r="C400" s="101"/>
    </row>
    <row r="401" ht="15.75" customHeight="1">
      <c r="A401" s="22"/>
      <c r="C401" s="101"/>
    </row>
    <row r="402" ht="15.75" customHeight="1">
      <c r="A402" s="22"/>
      <c r="C402" s="101"/>
    </row>
    <row r="403" ht="15.75" customHeight="1">
      <c r="A403" s="22"/>
      <c r="C403" s="101"/>
    </row>
    <row r="404" ht="15.75" customHeight="1">
      <c r="A404" s="22"/>
      <c r="C404" s="101"/>
    </row>
    <row r="405" ht="15.75" customHeight="1">
      <c r="A405" s="22"/>
      <c r="C405" s="101"/>
    </row>
    <row r="406" ht="15.75" customHeight="1">
      <c r="A406" s="22"/>
      <c r="C406" s="101"/>
    </row>
    <row r="407" ht="15.75" customHeight="1">
      <c r="A407" s="22"/>
      <c r="C407" s="101"/>
    </row>
    <row r="408" ht="15.75" customHeight="1">
      <c r="A408" s="22"/>
      <c r="C408" s="101"/>
    </row>
    <row r="409" ht="15.75" customHeight="1">
      <c r="A409" s="22"/>
      <c r="C409" s="101"/>
    </row>
    <row r="410" ht="15.75" customHeight="1">
      <c r="A410" s="22"/>
      <c r="C410" s="101"/>
    </row>
    <row r="411" ht="15.75" customHeight="1">
      <c r="A411" s="22"/>
      <c r="C411" s="101"/>
    </row>
    <row r="412" ht="15.75" customHeight="1">
      <c r="A412" s="22"/>
      <c r="C412" s="101"/>
    </row>
    <row r="413" ht="15.75" customHeight="1">
      <c r="A413" s="22"/>
      <c r="C413" s="101"/>
    </row>
    <row r="414" ht="15.75" customHeight="1">
      <c r="A414" s="22"/>
      <c r="C414" s="101"/>
    </row>
    <row r="415" ht="15.75" customHeight="1">
      <c r="A415" s="22"/>
      <c r="C415" s="101"/>
    </row>
    <row r="416" ht="15.75" customHeight="1">
      <c r="A416" s="22"/>
      <c r="C416" s="101"/>
    </row>
    <row r="417" ht="15.75" customHeight="1">
      <c r="A417" s="22"/>
      <c r="C417" s="101"/>
    </row>
    <row r="418" ht="15.75" customHeight="1">
      <c r="A418" s="22"/>
      <c r="C418" s="101"/>
    </row>
    <row r="419" ht="15.75" customHeight="1">
      <c r="A419" s="22"/>
      <c r="C419" s="101"/>
    </row>
    <row r="420" ht="15.75" customHeight="1">
      <c r="A420" s="22"/>
      <c r="C420" s="101"/>
    </row>
    <row r="421" ht="15.75" customHeight="1">
      <c r="A421" s="22"/>
      <c r="C421" s="101"/>
    </row>
    <row r="422" ht="15.75" customHeight="1">
      <c r="A422" s="22"/>
      <c r="C422" s="101"/>
    </row>
    <row r="423" ht="15.75" customHeight="1">
      <c r="A423" s="22"/>
      <c r="C423" s="101"/>
    </row>
    <row r="424" ht="15.75" customHeight="1">
      <c r="A424" s="22"/>
      <c r="C424" s="101"/>
    </row>
    <row r="425" ht="15.75" customHeight="1">
      <c r="A425" s="22"/>
      <c r="C425" s="101"/>
    </row>
    <row r="426" ht="15.75" customHeight="1">
      <c r="A426" s="22"/>
      <c r="C426" s="101"/>
    </row>
    <row r="427" ht="15.75" customHeight="1">
      <c r="A427" s="22"/>
      <c r="C427" s="101"/>
    </row>
    <row r="428" ht="15.75" customHeight="1">
      <c r="A428" s="22"/>
      <c r="C428" s="101"/>
    </row>
    <row r="429" ht="15.75" customHeight="1">
      <c r="A429" s="22"/>
      <c r="C429" s="101"/>
    </row>
    <row r="430" ht="15.75" customHeight="1">
      <c r="A430" s="22"/>
      <c r="C430" s="101"/>
    </row>
    <row r="431" ht="15.75" customHeight="1">
      <c r="A431" s="22"/>
      <c r="C431" s="101"/>
    </row>
    <row r="432" ht="15.75" customHeight="1">
      <c r="A432" s="22"/>
      <c r="C432" s="101"/>
    </row>
    <row r="433" ht="15.75" customHeight="1">
      <c r="A433" s="22"/>
      <c r="C433" s="101"/>
    </row>
    <row r="434" ht="15.75" customHeight="1">
      <c r="A434" s="22"/>
      <c r="C434" s="101"/>
    </row>
    <row r="435" ht="15.75" customHeight="1">
      <c r="A435" s="22"/>
      <c r="C435" s="101"/>
    </row>
    <row r="436" ht="15.75" customHeight="1">
      <c r="A436" s="22"/>
      <c r="C436" s="101"/>
    </row>
    <row r="437" ht="15.75" customHeight="1">
      <c r="A437" s="22"/>
      <c r="C437" s="101"/>
    </row>
    <row r="438" ht="15.75" customHeight="1">
      <c r="A438" s="22"/>
      <c r="C438" s="101"/>
    </row>
    <row r="439" ht="15.75" customHeight="1">
      <c r="A439" s="22"/>
      <c r="C439" s="101"/>
    </row>
    <row r="440" ht="15.75" customHeight="1">
      <c r="A440" s="22"/>
      <c r="C440" s="101"/>
    </row>
    <row r="441" ht="15.75" customHeight="1">
      <c r="A441" s="22"/>
      <c r="C441" s="101"/>
    </row>
    <row r="442" ht="15.75" customHeight="1">
      <c r="A442" s="22"/>
      <c r="C442" s="101"/>
    </row>
    <row r="443" ht="15.75" customHeight="1">
      <c r="A443" s="22"/>
      <c r="C443" s="101"/>
    </row>
    <row r="444" ht="15.75" customHeight="1">
      <c r="A444" s="22"/>
      <c r="C444" s="101"/>
    </row>
    <row r="445" ht="15.75" customHeight="1">
      <c r="A445" s="22"/>
      <c r="C445" s="101"/>
    </row>
    <row r="446" ht="15.75" customHeight="1">
      <c r="A446" s="22"/>
      <c r="C446" s="101"/>
    </row>
    <row r="447" ht="15.75" customHeight="1">
      <c r="A447" s="22"/>
      <c r="C447" s="101"/>
    </row>
    <row r="448" ht="15.75" customHeight="1">
      <c r="A448" s="22"/>
      <c r="C448" s="101"/>
    </row>
    <row r="449" ht="15.75" customHeight="1">
      <c r="A449" s="22"/>
      <c r="C449" s="101"/>
    </row>
    <row r="450" ht="15.75" customHeight="1">
      <c r="A450" s="22"/>
      <c r="C450" s="101"/>
    </row>
    <row r="451" ht="15.75" customHeight="1">
      <c r="A451" s="22"/>
      <c r="C451" s="101"/>
    </row>
    <row r="452" ht="15.75" customHeight="1">
      <c r="A452" s="22"/>
      <c r="C452" s="101"/>
    </row>
    <row r="453" ht="15.75" customHeight="1">
      <c r="A453" s="22"/>
      <c r="C453" s="101"/>
    </row>
    <row r="454" ht="15.75" customHeight="1">
      <c r="A454" s="22"/>
      <c r="C454" s="101"/>
    </row>
    <row r="455" ht="15.75" customHeight="1">
      <c r="A455" s="22"/>
      <c r="C455" s="101"/>
    </row>
    <row r="456" ht="15.75" customHeight="1">
      <c r="A456" s="22"/>
      <c r="C456" s="101"/>
    </row>
    <row r="457" ht="15.75" customHeight="1">
      <c r="A457" s="22"/>
      <c r="C457" s="101"/>
    </row>
    <row r="458" ht="15.75" customHeight="1">
      <c r="A458" s="22"/>
      <c r="C458" s="101"/>
    </row>
    <row r="459" ht="15.75" customHeight="1">
      <c r="A459" s="22"/>
      <c r="C459" s="101"/>
    </row>
    <row r="460" ht="15.75" customHeight="1">
      <c r="A460" s="22"/>
      <c r="C460" s="101"/>
    </row>
    <row r="461" ht="15.75" customHeight="1">
      <c r="A461" s="22"/>
      <c r="C461" s="101"/>
    </row>
    <row r="462" ht="15.75" customHeight="1">
      <c r="A462" s="22"/>
      <c r="C462" s="101"/>
    </row>
    <row r="463" ht="15.75" customHeight="1">
      <c r="A463" s="22"/>
      <c r="C463" s="101"/>
    </row>
    <row r="464" ht="15.75" customHeight="1">
      <c r="A464" s="22"/>
      <c r="C464" s="101"/>
    </row>
    <row r="465" ht="15.75" customHeight="1">
      <c r="A465" s="22"/>
      <c r="C465" s="101"/>
    </row>
    <row r="466" ht="15.75" customHeight="1">
      <c r="A466" s="22"/>
      <c r="C466" s="101"/>
    </row>
    <row r="467" ht="15.75" customHeight="1">
      <c r="A467" s="22"/>
      <c r="C467" s="101"/>
    </row>
    <row r="468" ht="15.75" customHeight="1">
      <c r="A468" s="22"/>
      <c r="C468" s="101"/>
    </row>
    <row r="469" ht="15.75" customHeight="1">
      <c r="A469" s="22"/>
      <c r="C469" s="101"/>
    </row>
    <row r="470" ht="15.75" customHeight="1">
      <c r="A470" s="22"/>
      <c r="C470" s="101"/>
    </row>
    <row r="471" ht="15.75" customHeight="1">
      <c r="A471" s="22"/>
      <c r="C471" s="101"/>
    </row>
    <row r="472" ht="15.75" customHeight="1">
      <c r="A472" s="22"/>
      <c r="C472" s="101"/>
    </row>
    <row r="473" ht="15.75" customHeight="1">
      <c r="A473" s="22"/>
      <c r="C473" s="101"/>
    </row>
    <row r="474" ht="15.75" customHeight="1">
      <c r="A474" s="22"/>
      <c r="C474" s="101"/>
    </row>
    <row r="475" ht="15.75" customHeight="1">
      <c r="A475" s="22"/>
      <c r="C475" s="101"/>
    </row>
    <row r="476" ht="15.75" customHeight="1">
      <c r="A476" s="22"/>
      <c r="C476" s="101"/>
    </row>
    <row r="477" ht="15.75" customHeight="1">
      <c r="A477" s="22"/>
      <c r="C477" s="101"/>
    </row>
    <row r="478" ht="15.75" customHeight="1">
      <c r="A478" s="22"/>
      <c r="C478" s="101"/>
    </row>
    <row r="479" ht="15.75" customHeight="1">
      <c r="A479" s="22"/>
      <c r="C479" s="101"/>
    </row>
    <row r="480" ht="15.75" customHeight="1">
      <c r="A480" s="22"/>
      <c r="C480" s="101"/>
    </row>
    <row r="481" ht="15.75" customHeight="1">
      <c r="A481" s="22"/>
      <c r="C481" s="101"/>
    </row>
    <row r="482" ht="15.75" customHeight="1">
      <c r="A482" s="22"/>
      <c r="C482" s="101"/>
    </row>
    <row r="483" ht="15.75" customHeight="1">
      <c r="A483" s="22"/>
      <c r="C483" s="101"/>
    </row>
    <row r="484" ht="15.75" customHeight="1">
      <c r="A484" s="22"/>
      <c r="C484" s="101"/>
    </row>
    <row r="485" ht="15.75" customHeight="1">
      <c r="A485" s="22"/>
      <c r="C485" s="101"/>
    </row>
    <row r="486" ht="15.75" customHeight="1">
      <c r="A486" s="22"/>
      <c r="C486" s="101"/>
    </row>
    <row r="487" ht="15.75" customHeight="1">
      <c r="A487" s="22"/>
      <c r="C487" s="101"/>
    </row>
    <row r="488" ht="15.75" customHeight="1">
      <c r="A488" s="22"/>
      <c r="C488" s="101"/>
    </row>
    <row r="489" ht="15.75" customHeight="1">
      <c r="A489" s="22"/>
      <c r="C489" s="101"/>
    </row>
    <row r="490" ht="15.75" customHeight="1">
      <c r="A490" s="22"/>
      <c r="C490" s="101"/>
    </row>
    <row r="491" ht="15.75" customHeight="1">
      <c r="A491" s="22"/>
      <c r="C491" s="101"/>
    </row>
    <row r="492" ht="15.75" customHeight="1">
      <c r="A492" s="22"/>
      <c r="C492" s="101"/>
    </row>
    <row r="493" ht="15.75" customHeight="1">
      <c r="A493" s="22"/>
      <c r="C493" s="101"/>
    </row>
    <row r="494" ht="15.75" customHeight="1">
      <c r="A494" s="22"/>
      <c r="C494" s="101"/>
    </row>
    <row r="495" ht="15.75" customHeight="1">
      <c r="A495" s="22"/>
      <c r="C495" s="101"/>
    </row>
    <row r="496" ht="15.75" customHeight="1">
      <c r="A496" s="22"/>
      <c r="C496" s="101"/>
    </row>
    <row r="497" ht="15.75" customHeight="1">
      <c r="A497" s="22"/>
      <c r="C497" s="101"/>
    </row>
    <row r="498" ht="15.75" customHeight="1">
      <c r="A498" s="22"/>
      <c r="C498" s="101"/>
    </row>
    <row r="499" ht="15.75" customHeight="1">
      <c r="A499" s="22"/>
      <c r="C499" s="101"/>
    </row>
    <row r="500" ht="15.75" customHeight="1">
      <c r="A500" s="22"/>
      <c r="C500" s="101"/>
    </row>
    <row r="501" ht="15.75" customHeight="1">
      <c r="A501" s="22"/>
      <c r="C501" s="101"/>
    </row>
    <row r="502" ht="15.75" customHeight="1">
      <c r="A502" s="22"/>
      <c r="C502" s="101"/>
    </row>
    <row r="503" ht="15.75" customHeight="1">
      <c r="A503" s="22"/>
      <c r="C503" s="101"/>
    </row>
    <row r="504" ht="15.75" customHeight="1">
      <c r="A504" s="22"/>
      <c r="C504" s="101"/>
    </row>
    <row r="505" ht="15.75" customHeight="1">
      <c r="A505" s="22"/>
      <c r="C505" s="101"/>
    </row>
    <row r="506" ht="15.75" customHeight="1">
      <c r="A506" s="22"/>
      <c r="C506" s="101"/>
    </row>
    <row r="507" ht="15.75" customHeight="1">
      <c r="A507" s="22"/>
      <c r="C507" s="101"/>
    </row>
    <row r="508" ht="15.75" customHeight="1">
      <c r="A508" s="22"/>
      <c r="C508" s="101"/>
    </row>
    <row r="509" ht="15.75" customHeight="1">
      <c r="A509" s="22"/>
      <c r="C509" s="101"/>
    </row>
    <row r="510" ht="15.75" customHeight="1">
      <c r="A510" s="22"/>
      <c r="C510" s="101"/>
    </row>
    <row r="511" ht="15.75" customHeight="1">
      <c r="A511" s="22"/>
      <c r="C511" s="101"/>
    </row>
    <row r="512" ht="15.75" customHeight="1">
      <c r="A512" s="22"/>
      <c r="C512" s="101"/>
    </row>
    <row r="513" ht="15.75" customHeight="1">
      <c r="A513" s="22"/>
      <c r="C513" s="101"/>
    </row>
    <row r="514" ht="15.75" customHeight="1">
      <c r="A514" s="22"/>
      <c r="C514" s="101"/>
    </row>
    <row r="515" ht="15.75" customHeight="1">
      <c r="A515" s="22"/>
      <c r="C515" s="101"/>
    </row>
    <row r="516" ht="15.75" customHeight="1">
      <c r="A516" s="22"/>
      <c r="C516" s="101"/>
    </row>
    <row r="517" ht="15.75" customHeight="1">
      <c r="A517" s="22"/>
      <c r="C517" s="101"/>
    </row>
    <row r="518" ht="15.75" customHeight="1">
      <c r="A518" s="22"/>
      <c r="C518" s="101"/>
    </row>
    <row r="519" ht="15.75" customHeight="1">
      <c r="A519" s="22"/>
      <c r="C519" s="101"/>
    </row>
    <row r="520" ht="15.75" customHeight="1">
      <c r="A520" s="22"/>
      <c r="C520" s="101"/>
    </row>
    <row r="521" ht="15.75" customHeight="1">
      <c r="A521" s="22"/>
      <c r="C521" s="101"/>
    </row>
    <row r="522" ht="15.75" customHeight="1">
      <c r="A522" s="22"/>
      <c r="C522" s="101"/>
    </row>
    <row r="523" ht="15.75" customHeight="1">
      <c r="A523" s="22"/>
      <c r="C523" s="101"/>
    </row>
    <row r="524" ht="15.75" customHeight="1">
      <c r="A524" s="22"/>
      <c r="C524" s="101"/>
    </row>
    <row r="525" ht="15.75" customHeight="1">
      <c r="A525" s="22"/>
      <c r="C525" s="101"/>
    </row>
    <row r="526" ht="15.75" customHeight="1">
      <c r="A526" s="22"/>
      <c r="C526" s="101"/>
    </row>
    <row r="527" ht="15.75" customHeight="1">
      <c r="A527" s="22"/>
      <c r="C527" s="101"/>
    </row>
    <row r="528" ht="15.75" customHeight="1">
      <c r="A528" s="22"/>
      <c r="C528" s="101"/>
    </row>
    <row r="529" ht="15.75" customHeight="1">
      <c r="A529" s="22"/>
      <c r="C529" s="101"/>
    </row>
    <row r="530" ht="15.75" customHeight="1">
      <c r="A530" s="22"/>
      <c r="C530" s="101"/>
    </row>
    <row r="531" ht="15.75" customHeight="1">
      <c r="A531" s="22"/>
      <c r="C531" s="101"/>
    </row>
    <row r="532" ht="15.75" customHeight="1">
      <c r="A532" s="22"/>
      <c r="C532" s="101"/>
    </row>
    <row r="533" ht="15.75" customHeight="1">
      <c r="A533" s="22"/>
      <c r="C533" s="101"/>
    </row>
    <row r="534" ht="15.75" customHeight="1">
      <c r="A534" s="22"/>
      <c r="C534" s="101"/>
    </row>
    <row r="535" ht="15.75" customHeight="1">
      <c r="A535" s="22"/>
      <c r="C535" s="101"/>
    </row>
    <row r="536" ht="15.75" customHeight="1">
      <c r="A536" s="22"/>
      <c r="C536" s="101"/>
    </row>
    <row r="537" ht="15.75" customHeight="1">
      <c r="A537" s="22"/>
      <c r="C537" s="101"/>
    </row>
    <row r="538" ht="15.75" customHeight="1">
      <c r="A538" s="22"/>
      <c r="C538" s="101"/>
    </row>
    <row r="539" ht="15.75" customHeight="1">
      <c r="A539" s="22"/>
      <c r="C539" s="101"/>
    </row>
    <row r="540" ht="15.75" customHeight="1">
      <c r="A540" s="22"/>
      <c r="C540" s="101"/>
    </row>
    <row r="541" ht="15.75" customHeight="1">
      <c r="A541" s="22"/>
      <c r="C541" s="101"/>
    </row>
    <row r="542" ht="15.75" customHeight="1">
      <c r="A542" s="22"/>
      <c r="C542" s="101"/>
    </row>
    <row r="543" ht="15.75" customHeight="1">
      <c r="A543" s="22"/>
      <c r="C543" s="101"/>
    </row>
    <row r="544" ht="15.75" customHeight="1">
      <c r="A544" s="22"/>
      <c r="C544" s="101"/>
    </row>
    <row r="545" ht="15.75" customHeight="1">
      <c r="A545" s="22"/>
      <c r="C545" s="101"/>
    </row>
    <row r="546" ht="15.75" customHeight="1">
      <c r="A546" s="22"/>
      <c r="C546" s="101"/>
    </row>
    <row r="547" ht="15.75" customHeight="1">
      <c r="A547" s="22"/>
      <c r="C547" s="101"/>
    </row>
    <row r="548" ht="15.75" customHeight="1">
      <c r="A548" s="22"/>
      <c r="C548" s="101"/>
    </row>
    <row r="549" ht="15.75" customHeight="1">
      <c r="A549" s="22"/>
      <c r="C549" s="101"/>
    </row>
    <row r="550" ht="15.75" customHeight="1">
      <c r="A550" s="22"/>
      <c r="C550" s="101"/>
    </row>
    <row r="551" ht="15.75" customHeight="1">
      <c r="A551" s="22"/>
      <c r="C551" s="101"/>
    </row>
    <row r="552" ht="15.75" customHeight="1">
      <c r="A552" s="22"/>
      <c r="C552" s="101"/>
    </row>
    <row r="553" ht="15.75" customHeight="1">
      <c r="A553" s="22"/>
      <c r="C553" s="101"/>
    </row>
    <row r="554" ht="15.75" customHeight="1">
      <c r="A554" s="22"/>
      <c r="C554" s="101"/>
    </row>
    <row r="555" ht="15.75" customHeight="1">
      <c r="A555" s="22"/>
      <c r="C555" s="101"/>
    </row>
    <row r="556" ht="15.75" customHeight="1">
      <c r="A556" s="22"/>
      <c r="C556" s="101"/>
    </row>
    <row r="557" ht="15.75" customHeight="1">
      <c r="A557" s="22"/>
      <c r="C557" s="101"/>
    </row>
    <row r="558" ht="15.75" customHeight="1">
      <c r="A558" s="22"/>
      <c r="C558" s="101"/>
    </row>
    <row r="559" ht="15.75" customHeight="1">
      <c r="A559" s="22"/>
      <c r="C559" s="101"/>
    </row>
    <row r="560" ht="15.75" customHeight="1">
      <c r="A560" s="22"/>
      <c r="C560" s="101"/>
    </row>
    <row r="561" ht="15.75" customHeight="1">
      <c r="A561" s="22"/>
      <c r="C561" s="101"/>
    </row>
    <row r="562" ht="15.75" customHeight="1">
      <c r="A562" s="22"/>
      <c r="C562" s="101"/>
    </row>
    <row r="563" ht="15.75" customHeight="1">
      <c r="A563" s="22"/>
      <c r="C563" s="101"/>
    </row>
    <row r="564" ht="15.75" customHeight="1">
      <c r="A564" s="22"/>
      <c r="C564" s="101"/>
    </row>
    <row r="565" ht="15.75" customHeight="1">
      <c r="A565" s="22"/>
      <c r="C565" s="101"/>
    </row>
    <row r="566" ht="15.75" customHeight="1">
      <c r="A566" s="22"/>
      <c r="C566" s="101"/>
    </row>
    <row r="567" ht="15.75" customHeight="1">
      <c r="A567" s="22"/>
      <c r="C567" s="101"/>
    </row>
    <row r="568" ht="15.75" customHeight="1">
      <c r="A568" s="22"/>
      <c r="C568" s="101"/>
    </row>
    <row r="569" ht="15.75" customHeight="1">
      <c r="A569" s="22"/>
      <c r="C569" s="101"/>
    </row>
    <row r="570" ht="15.75" customHeight="1">
      <c r="A570" s="22"/>
      <c r="C570" s="101"/>
    </row>
    <row r="571" ht="15.75" customHeight="1">
      <c r="A571" s="22"/>
      <c r="C571" s="101"/>
    </row>
    <row r="572" ht="15.75" customHeight="1">
      <c r="A572" s="22"/>
      <c r="C572" s="101"/>
    </row>
    <row r="573" ht="15.75" customHeight="1">
      <c r="A573" s="22"/>
      <c r="C573" s="101"/>
    </row>
    <row r="574" ht="15.75" customHeight="1">
      <c r="A574" s="22"/>
      <c r="C574" s="101"/>
    </row>
    <row r="575" ht="15.75" customHeight="1">
      <c r="A575" s="22"/>
      <c r="C575" s="101"/>
    </row>
    <row r="576" ht="15.75" customHeight="1">
      <c r="A576" s="22"/>
      <c r="C576" s="101"/>
    </row>
    <row r="577" ht="15.75" customHeight="1">
      <c r="A577" s="22"/>
      <c r="C577" s="101"/>
    </row>
    <row r="578" ht="15.75" customHeight="1">
      <c r="A578" s="22"/>
      <c r="C578" s="101"/>
    </row>
    <row r="579" ht="15.75" customHeight="1">
      <c r="A579" s="22"/>
      <c r="C579" s="101"/>
    </row>
    <row r="580" ht="15.75" customHeight="1">
      <c r="A580" s="22"/>
      <c r="C580" s="101"/>
    </row>
    <row r="581" ht="15.75" customHeight="1">
      <c r="A581" s="22"/>
      <c r="C581" s="101"/>
    </row>
    <row r="582" ht="15.75" customHeight="1">
      <c r="A582" s="22"/>
      <c r="C582" s="101"/>
    </row>
    <row r="583" ht="15.75" customHeight="1">
      <c r="A583" s="22"/>
      <c r="C583" s="101"/>
    </row>
    <row r="584" ht="15.75" customHeight="1">
      <c r="A584" s="22"/>
      <c r="C584" s="101"/>
    </row>
    <row r="585" ht="15.75" customHeight="1">
      <c r="A585" s="22"/>
      <c r="C585" s="101"/>
    </row>
    <row r="586" ht="15.75" customHeight="1">
      <c r="A586" s="22"/>
      <c r="C586" s="101"/>
    </row>
    <row r="587" ht="15.75" customHeight="1">
      <c r="A587" s="22"/>
      <c r="C587" s="101"/>
    </row>
    <row r="588" ht="15.75" customHeight="1">
      <c r="A588" s="22"/>
      <c r="C588" s="101"/>
    </row>
    <row r="589" ht="15.75" customHeight="1">
      <c r="A589" s="22"/>
      <c r="C589" s="101"/>
    </row>
    <row r="590" ht="15.75" customHeight="1">
      <c r="A590" s="22"/>
      <c r="C590" s="101"/>
    </row>
    <row r="591" ht="15.75" customHeight="1">
      <c r="A591" s="22"/>
      <c r="C591" s="101"/>
    </row>
    <row r="592" ht="15.75" customHeight="1">
      <c r="A592" s="22"/>
      <c r="C592" s="101"/>
    </row>
    <row r="593" ht="15.75" customHeight="1">
      <c r="A593" s="22"/>
      <c r="C593" s="101"/>
    </row>
    <row r="594" ht="15.75" customHeight="1">
      <c r="A594" s="22"/>
      <c r="C594" s="101"/>
    </row>
    <row r="595" ht="15.75" customHeight="1">
      <c r="A595" s="22"/>
      <c r="C595" s="101"/>
    </row>
    <row r="596" ht="15.75" customHeight="1">
      <c r="A596" s="22"/>
      <c r="C596" s="101"/>
    </row>
    <row r="597" ht="15.75" customHeight="1">
      <c r="A597" s="22"/>
      <c r="C597" s="101"/>
    </row>
    <row r="598" ht="15.75" customHeight="1">
      <c r="A598" s="22"/>
      <c r="C598" s="101"/>
    </row>
    <row r="599" ht="15.75" customHeight="1">
      <c r="A599" s="22"/>
      <c r="C599" s="101"/>
    </row>
    <row r="600" ht="15.75" customHeight="1">
      <c r="A600" s="22"/>
      <c r="C600" s="101"/>
    </row>
    <row r="601" ht="15.75" customHeight="1">
      <c r="A601" s="22"/>
      <c r="C601" s="101"/>
    </row>
    <row r="602" ht="15.75" customHeight="1">
      <c r="A602" s="22"/>
      <c r="C602" s="101"/>
    </row>
    <row r="603" ht="15.75" customHeight="1">
      <c r="A603" s="22"/>
      <c r="C603" s="101"/>
    </row>
    <row r="604" ht="15.75" customHeight="1">
      <c r="A604" s="22"/>
      <c r="C604" s="101"/>
    </row>
    <row r="605" ht="15.75" customHeight="1">
      <c r="A605" s="22"/>
      <c r="C605" s="101"/>
    </row>
    <row r="606" ht="15.75" customHeight="1">
      <c r="A606" s="22"/>
      <c r="C606" s="101"/>
    </row>
    <row r="607" ht="15.75" customHeight="1">
      <c r="A607" s="22"/>
      <c r="C607" s="101"/>
    </row>
    <row r="608" ht="15.75" customHeight="1">
      <c r="A608" s="22"/>
      <c r="C608" s="101"/>
    </row>
    <row r="609" ht="15.75" customHeight="1">
      <c r="A609" s="22"/>
      <c r="C609" s="101"/>
    </row>
    <row r="610" ht="15.75" customHeight="1">
      <c r="A610" s="22"/>
      <c r="C610" s="101"/>
    </row>
    <row r="611" ht="15.75" customHeight="1">
      <c r="A611" s="22"/>
      <c r="C611" s="101"/>
    </row>
    <row r="612" ht="15.75" customHeight="1">
      <c r="A612" s="22"/>
      <c r="C612" s="101"/>
    </row>
    <row r="613" ht="15.75" customHeight="1">
      <c r="A613" s="22"/>
      <c r="C613" s="101"/>
    </row>
    <row r="614" ht="15.75" customHeight="1">
      <c r="A614" s="22"/>
      <c r="C614" s="101"/>
    </row>
    <row r="615" ht="15.75" customHeight="1">
      <c r="A615" s="22"/>
      <c r="C615" s="101"/>
    </row>
    <row r="616" ht="15.75" customHeight="1">
      <c r="A616" s="22"/>
      <c r="C616" s="101"/>
    </row>
    <row r="617" ht="15.75" customHeight="1">
      <c r="A617" s="22"/>
      <c r="C617" s="101"/>
    </row>
    <row r="618" ht="15.75" customHeight="1">
      <c r="A618" s="22"/>
      <c r="C618" s="101"/>
    </row>
    <row r="619" ht="15.75" customHeight="1">
      <c r="A619" s="22"/>
      <c r="C619" s="101"/>
    </row>
    <row r="620" ht="15.75" customHeight="1">
      <c r="A620" s="22"/>
      <c r="C620" s="101"/>
    </row>
    <row r="621" ht="15.75" customHeight="1">
      <c r="A621" s="22"/>
      <c r="C621" s="101"/>
    </row>
    <row r="622" ht="15.75" customHeight="1">
      <c r="A622" s="22"/>
      <c r="C622" s="101"/>
    </row>
    <row r="623" ht="15.75" customHeight="1">
      <c r="A623" s="22"/>
      <c r="C623" s="101"/>
    </row>
    <row r="624" ht="15.75" customHeight="1">
      <c r="A624" s="22"/>
      <c r="C624" s="101"/>
    </row>
    <row r="625" ht="15.75" customHeight="1">
      <c r="A625" s="22"/>
      <c r="C625" s="101"/>
    </row>
    <row r="626" ht="15.75" customHeight="1">
      <c r="A626" s="22"/>
      <c r="C626" s="101"/>
    </row>
    <row r="627" ht="15.75" customHeight="1">
      <c r="A627" s="22"/>
      <c r="C627" s="101"/>
    </row>
    <row r="628" ht="15.75" customHeight="1">
      <c r="A628" s="22"/>
      <c r="C628" s="101"/>
    </row>
    <row r="629" ht="15.75" customHeight="1">
      <c r="A629" s="22"/>
      <c r="C629" s="101"/>
    </row>
    <row r="630" ht="15.75" customHeight="1">
      <c r="A630" s="22"/>
      <c r="C630" s="101"/>
    </row>
    <row r="631" ht="15.75" customHeight="1">
      <c r="A631" s="22"/>
      <c r="C631" s="101"/>
    </row>
    <row r="632" ht="15.75" customHeight="1">
      <c r="A632" s="22"/>
      <c r="C632" s="101"/>
    </row>
    <row r="633" ht="15.75" customHeight="1">
      <c r="A633" s="22"/>
      <c r="C633" s="101"/>
    </row>
    <row r="634" ht="15.75" customHeight="1">
      <c r="A634" s="22"/>
      <c r="C634" s="101"/>
    </row>
    <row r="635" ht="15.75" customHeight="1">
      <c r="A635" s="22"/>
      <c r="C635" s="101"/>
    </row>
    <row r="636" ht="15.75" customHeight="1">
      <c r="A636" s="22"/>
      <c r="C636" s="101"/>
    </row>
    <row r="637" ht="15.75" customHeight="1">
      <c r="A637" s="22"/>
      <c r="C637" s="101"/>
    </row>
    <row r="638" ht="15.75" customHeight="1">
      <c r="A638" s="22"/>
      <c r="C638" s="101"/>
    </row>
    <row r="639" ht="15.75" customHeight="1">
      <c r="A639" s="22"/>
      <c r="C639" s="101"/>
    </row>
    <row r="640" ht="15.75" customHeight="1">
      <c r="A640" s="22"/>
      <c r="C640" s="101"/>
    </row>
    <row r="641" ht="15.75" customHeight="1">
      <c r="A641" s="22"/>
      <c r="C641" s="101"/>
    </row>
    <row r="642" ht="15.75" customHeight="1">
      <c r="A642" s="22"/>
      <c r="C642" s="101"/>
    </row>
    <row r="643" ht="15.75" customHeight="1">
      <c r="A643" s="22"/>
      <c r="C643" s="101"/>
    </row>
    <row r="644" ht="15.75" customHeight="1">
      <c r="A644" s="22"/>
      <c r="C644" s="101"/>
    </row>
    <row r="645" ht="15.75" customHeight="1">
      <c r="A645" s="22"/>
      <c r="C645" s="101"/>
    </row>
    <row r="646" ht="15.75" customHeight="1">
      <c r="A646" s="22"/>
      <c r="C646" s="101"/>
    </row>
    <row r="647" ht="15.75" customHeight="1">
      <c r="A647" s="22"/>
      <c r="C647" s="101"/>
    </row>
    <row r="648" ht="15.75" customHeight="1">
      <c r="A648" s="22"/>
      <c r="C648" s="101"/>
    </row>
    <row r="649" ht="15.75" customHeight="1">
      <c r="A649" s="22"/>
      <c r="C649" s="101"/>
    </row>
    <row r="650" ht="15.75" customHeight="1">
      <c r="A650" s="22"/>
      <c r="C650" s="101"/>
    </row>
    <row r="651" ht="15.75" customHeight="1">
      <c r="A651" s="22"/>
      <c r="C651" s="101"/>
    </row>
    <row r="652" ht="15.75" customHeight="1">
      <c r="A652" s="22"/>
      <c r="C652" s="101"/>
    </row>
    <row r="653" ht="15.75" customHeight="1">
      <c r="A653" s="22"/>
      <c r="C653" s="101"/>
    </row>
    <row r="654" ht="15.75" customHeight="1">
      <c r="A654" s="22"/>
      <c r="C654" s="101"/>
    </row>
    <row r="655" ht="15.75" customHeight="1">
      <c r="A655" s="22"/>
      <c r="C655" s="101"/>
    </row>
    <row r="656" ht="15.75" customHeight="1">
      <c r="A656" s="22"/>
      <c r="C656" s="101"/>
    </row>
    <row r="657" ht="15.75" customHeight="1">
      <c r="A657" s="22"/>
      <c r="C657" s="101"/>
    </row>
    <row r="658" ht="15.75" customHeight="1">
      <c r="A658" s="22"/>
      <c r="C658" s="101"/>
    </row>
    <row r="659" ht="15.75" customHeight="1">
      <c r="A659" s="22"/>
      <c r="C659" s="101"/>
    </row>
    <row r="660" ht="15.75" customHeight="1">
      <c r="A660" s="22"/>
      <c r="C660" s="101"/>
    </row>
    <row r="661" ht="15.75" customHeight="1">
      <c r="A661" s="22"/>
      <c r="C661" s="101"/>
    </row>
    <row r="662" ht="15.75" customHeight="1">
      <c r="A662" s="22"/>
      <c r="C662" s="101"/>
    </row>
    <row r="663" ht="15.75" customHeight="1">
      <c r="A663" s="22"/>
      <c r="C663" s="101"/>
    </row>
    <row r="664" ht="15.75" customHeight="1">
      <c r="A664" s="22"/>
      <c r="C664" s="101"/>
    </row>
    <row r="665" ht="15.75" customHeight="1">
      <c r="A665" s="22"/>
      <c r="C665" s="101"/>
    </row>
    <row r="666" ht="15.75" customHeight="1">
      <c r="A666" s="22"/>
      <c r="C666" s="101"/>
    </row>
    <row r="667" ht="15.75" customHeight="1">
      <c r="A667" s="22"/>
      <c r="C667" s="101"/>
    </row>
    <row r="668" ht="15.75" customHeight="1">
      <c r="A668" s="22"/>
      <c r="C668" s="101"/>
    </row>
    <row r="669" ht="15.75" customHeight="1">
      <c r="A669" s="22"/>
      <c r="C669" s="101"/>
    </row>
    <row r="670" ht="15.75" customHeight="1">
      <c r="A670" s="22"/>
      <c r="C670" s="101"/>
    </row>
    <row r="671" ht="15.75" customHeight="1">
      <c r="A671" s="22"/>
      <c r="C671" s="101"/>
    </row>
    <row r="672" ht="15.75" customHeight="1">
      <c r="A672" s="22"/>
      <c r="C672" s="101"/>
    </row>
    <row r="673" ht="15.75" customHeight="1">
      <c r="A673" s="22"/>
      <c r="C673" s="101"/>
    </row>
    <row r="674" ht="15.75" customHeight="1">
      <c r="A674" s="22"/>
      <c r="C674" s="101"/>
    </row>
    <row r="675" ht="15.75" customHeight="1">
      <c r="A675" s="22"/>
      <c r="C675" s="101"/>
    </row>
    <row r="676" ht="15.75" customHeight="1">
      <c r="A676" s="22"/>
      <c r="C676" s="101"/>
    </row>
    <row r="677" ht="15.75" customHeight="1">
      <c r="A677" s="22"/>
      <c r="C677" s="101"/>
    </row>
    <row r="678" ht="15.75" customHeight="1">
      <c r="A678" s="22"/>
      <c r="C678" s="101"/>
    </row>
    <row r="679" ht="15.75" customHeight="1">
      <c r="A679" s="22"/>
      <c r="C679" s="101"/>
    </row>
    <row r="680" ht="15.75" customHeight="1">
      <c r="A680" s="22"/>
      <c r="C680" s="101"/>
    </row>
    <row r="681" ht="15.75" customHeight="1">
      <c r="A681" s="22"/>
      <c r="C681" s="101"/>
    </row>
    <row r="682" ht="15.75" customHeight="1">
      <c r="A682" s="22"/>
      <c r="C682" s="101"/>
    </row>
    <row r="683" ht="15.75" customHeight="1">
      <c r="A683" s="22"/>
      <c r="C683" s="101"/>
    </row>
    <row r="684" ht="15.75" customHeight="1">
      <c r="A684" s="22"/>
      <c r="C684" s="101"/>
    </row>
    <row r="685" ht="15.75" customHeight="1">
      <c r="A685" s="22"/>
      <c r="C685" s="101"/>
    </row>
    <row r="686" ht="15.75" customHeight="1">
      <c r="A686" s="22"/>
      <c r="C686" s="101"/>
    </row>
    <row r="687" ht="15.75" customHeight="1">
      <c r="A687" s="22"/>
      <c r="C687" s="101"/>
    </row>
    <row r="688" ht="15.75" customHeight="1">
      <c r="A688" s="22"/>
      <c r="C688" s="101"/>
    </row>
    <row r="689" ht="15.75" customHeight="1">
      <c r="A689" s="22"/>
      <c r="C689" s="101"/>
    </row>
    <row r="690" ht="15.75" customHeight="1">
      <c r="A690" s="22"/>
      <c r="C690" s="101"/>
    </row>
    <row r="691" ht="15.75" customHeight="1">
      <c r="A691" s="22"/>
      <c r="C691" s="101"/>
    </row>
    <row r="692" ht="15.75" customHeight="1">
      <c r="A692" s="22"/>
      <c r="C692" s="101"/>
    </row>
    <row r="693" ht="15.75" customHeight="1">
      <c r="A693" s="22"/>
      <c r="C693" s="101"/>
    </row>
    <row r="694" ht="15.75" customHeight="1">
      <c r="A694" s="22"/>
      <c r="C694" s="101"/>
    </row>
    <row r="695" ht="15.75" customHeight="1">
      <c r="A695" s="22"/>
      <c r="C695" s="101"/>
    </row>
    <row r="696" ht="15.75" customHeight="1">
      <c r="A696" s="22"/>
      <c r="C696" s="101"/>
    </row>
    <row r="697" ht="15.75" customHeight="1">
      <c r="A697" s="22"/>
      <c r="C697" s="101"/>
    </row>
    <row r="698" ht="15.75" customHeight="1">
      <c r="A698" s="22"/>
      <c r="C698" s="101"/>
    </row>
    <row r="699" ht="15.75" customHeight="1">
      <c r="A699" s="22"/>
      <c r="C699" s="101"/>
    </row>
    <row r="700" ht="15.75" customHeight="1">
      <c r="A700" s="22"/>
      <c r="C700" s="101"/>
    </row>
    <row r="701" ht="15.75" customHeight="1">
      <c r="A701" s="22"/>
      <c r="C701" s="101"/>
    </row>
    <row r="702" ht="15.75" customHeight="1">
      <c r="A702" s="22"/>
      <c r="C702" s="101"/>
    </row>
    <row r="703" ht="15.75" customHeight="1">
      <c r="A703" s="22"/>
      <c r="C703" s="101"/>
    </row>
    <row r="704" ht="15.75" customHeight="1">
      <c r="A704" s="22"/>
      <c r="C704" s="101"/>
    </row>
    <row r="705" ht="15.75" customHeight="1">
      <c r="A705" s="22"/>
      <c r="C705" s="101"/>
    </row>
    <row r="706" ht="15.75" customHeight="1">
      <c r="A706" s="22"/>
      <c r="C706" s="101"/>
    </row>
    <row r="707" ht="15.75" customHeight="1">
      <c r="A707" s="22"/>
      <c r="C707" s="101"/>
    </row>
    <row r="708" ht="15.75" customHeight="1">
      <c r="A708" s="22"/>
      <c r="C708" s="101"/>
    </row>
    <row r="709" ht="15.75" customHeight="1">
      <c r="A709" s="22"/>
      <c r="C709" s="101"/>
    </row>
    <row r="710" ht="15.75" customHeight="1">
      <c r="A710" s="22"/>
      <c r="C710" s="101"/>
    </row>
    <row r="711" ht="15.75" customHeight="1">
      <c r="A711" s="22"/>
      <c r="C711" s="101"/>
    </row>
    <row r="712" ht="15.75" customHeight="1">
      <c r="A712" s="22"/>
      <c r="C712" s="101"/>
    </row>
    <row r="713" ht="15.75" customHeight="1">
      <c r="A713" s="22"/>
      <c r="C713" s="101"/>
    </row>
    <row r="714" ht="15.75" customHeight="1">
      <c r="A714" s="22"/>
      <c r="C714" s="101"/>
    </row>
    <row r="715" ht="15.75" customHeight="1">
      <c r="A715" s="22"/>
      <c r="C715" s="101"/>
    </row>
    <row r="716" ht="15.75" customHeight="1">
      <c r="A716" s="22"/>
      <c r="C716" s="101"/>
    </row>
    <row r="717" ht="15.75" customHeight="1">
      <c r="A717" s="22"/>
      <c r="C717" s="101"/>
    </row>
    <row r="718" ht="15.75" customHeight="1">
      <c r="A718" s="22"/>
      <c r="C718" s="101"/>
    </row>
    <row r="719" ht="15.75" customHeight="1">
      <c r="A719" s="22"/>
      <c r="C719" s="101"/>
    </row>
    <row r="720" ht="15.75" customHeight="1">
      <c r="A720" s="22"/>
      <c r="C720" s="101"/>
    </row>
    <row r="721" ht="15.75" customHeight="1">
      <c r="A721" s="22"/>
      <c r="C721" s="101"/>
    </row>
    <row r="722" ht="15.75" customHeight="1">
      <c r="A722" s="22"/>
      <c r="C722" s="101"/>
    </row>
    <row r="723" ht="15.75" customHeight="1">
      <c r="A723" s="22"/>
      <c r="C723" s="101"/>
    </row>
    <row r="724" ht="15.75" customHeight="1">
      <c r="A724" s="22"/>
      <c r="C724" s="101"/>
    </row>
    <row r="725" ht="15.75" customHeight="1">
      <c r="A725" s="22"/>
      <c r="C725" s="101"/>
    </row>
    <row r="726" ht="15.75" customHeight="1">
      <c r="A726" s="22"/>
      <c r="C726" s="101"/>
    </row>
    <row r="727" ht="15.75" customHeight="1">
      <c r="A727" s="22"/>
      <c r="C727" s="101"/>
    </row>
    <row r="728" ht="15.75" customHeight="1">
      <c r="A728" s="22"/>
      <c r="C728" s="101"/>
    </row>
    <row r="729" ht="15.75" customHeight="1">
      <c r="A729" s="22"/>
      <c r="C729" s="101"/>
    </row>
    <row r="730" ht="15.75" customHeight="1">
      <c r="A730" s="22"/>
      <c r="C730" s="101"/>
    </row>
    <row r="731" ht="15.75" customHeight="1">
      <c r="A731" s="22"/>
      <c r="C731" s="101"/>
    </row>
    <row r="732" ht="15.75" customHeight="1">
      <c r="A732" s="22"/>
      <c r="C732" s="101"/>
    </row>
    <row r="733" ht="15.75" customHeight="1">
      <c r="A733" s="22"/>
      <c r="C733" s="101"/>
    </row>
    <row r="734" ht="15.75" customHeight="1">
      <c r="A734" s="22"/>
      <c r="C734" s="101"/>
    </row>
    <row r="735" ht="15.75" customHeight="1">
      <c r="A735" s="22"/>
      <c r="C735" s="101"/>
    </row>
    <row r="736" ht="15.75" customHeight="1">
      <c r="A736" s="22"/>
      <c r="C736" s="101"/>
    </row>
    <row r="737" ht="15.75" customHeight="1">
      <c r="A737" s="22"/>
      <c r="C737" s="101"/>
    </row>
    <row r="738" ht="15.75" customHeight="1">
      <c r="A738" s="22"/>
      <c r="C738" s="101"/>
    </row>
    <row r="739" ht="15.75" customHeight="1">
      <c r="A739" s="22"/>
      <c r="C739" s="101"/>
    </row>
    <row r="740" ht="15.75" customHeight="1">
      <c r="A740" s="22"/>
      <c r="C740" s="101"/>
    </row>
    <row r="741" ht="15.75" customHeight="1">
      <c r="A741" s="22"/>
      <c r="C741" s="101"/>
    </row>
    <row r="742" ht="15.75" customHeight="1">
      <c r="A742" s="22"/>
      <c r="C742" s="101"/>
    </row>
    <row r="743" ht="15.75" customHeight="1">
      <c r="A743" s="22"/>
      <c r="C743" s="101"/>
    </row>
    <row r="744" ht="15.75" customHeight="1">
      <c r="A744" s="22"/>
      <c r="C744" s="101"/>
    </row>
    <row r="745" ht="15.75" customHeight="1">
      <c r="A745" s="22"/>
      <c r="C745" s="101"/>
    </row>
    <row r="746" ht="15.75" customHeight="1">
      <c r="A746" s="22"/>
      <c r="C746" s="101"/>
    </row>
    <row r="747" ht="15.75" customHeight="1">
      <c r="A747" s="22"/>
      <c r="C747" s="101"/>
    </row>
    <row r="748" ht="15.75" customHeight="1">
      <c r="A748" s="22"/>
      <c r="C748" s="101"/>
    </row>
    <row r="749" ht="15.75" customHeight="1">
      <c r="A749" s="22"/>
      <c r="C749" s="101"/>
    </row>
    <row r="750" ht="15.75" customHeight="1">
      <c r="A750" s="22"/>
      <c r="C750" s="101"/>
    </row>
    <row r="751" ht="15.75" customHeight="1">
      <c r="A751" s="22"/>
      <c r="C751" s="101"/>
    </row>
    <row r="752" ht="15.75" customHeight="1">
      <c r="A752" s="22"/>
      <c r="C752" s="101"/>
    </row>
    <row r="753" ht="15.75" customHeight="1">
      <c r="A753" s="22"/>
      <c r="C753" s="101"/>
    </row>
    <row r="754" ht="15.75" customHeight="1">
      <c r="A754" s="22"/>
      <c r="C754" s="101"/>
    </row>
    <row r="755" ht="15.75" customHeight="1">
      <c r="A755" s="22"/>
      <c r="C755" s="101"/>
    </row>
    <row r="756" ht="15.75" customHeight="1">
      <c r="A756" s="22"/>
      <c r="C756" s="101"/>
    </row>
    <row r="757" ht="15.75" customHeight="1">
      <c r="A757" s="22"/>
      <c r="C757" s="101"/>
    </row>
    <row r="758" ht="15.75" customHeight="1">
      <c r="A758" s="22"/>
      <c r="C758" s="101"/>
    </row>
    <row r="759" ht="15.75" customHeight="1">
      <c r="A759" s="22"/>
      <c r="C759" s="101"/>
    </row>
    <row r="760" ht="15.75" customHeight="1">
      <c r="A760" s="22"/>
      <c r="C760" s="101"/>
    </row>
    <row r="761" ht="15.75" customHeight="1">
      <c r="A761" s="22"/>
      <c r="C761" s="101"/>
    </row>
    <row r="762" ht="15.75" customHeight="1">
      <c r="A762" s="22"/>
      <c r="C762" s="101"/>
    </row>
    <row r="763" ht="15.75" customHeight="1">
      <c r="A763" s="22"/>
      <c r="C763" s="101"/>
    </row>
    <row r="764" ht="15.75" customHeight="1">
      <c r="A764" s="22"/>
      <c r="C764" s="101"/>
    </row>
    <row r="765" ht="15.75" customHeight="1">
      <c r="A765" s="22"/>
      <c r="C765" s="101"/>
    </row>
    <row r="766" ht="15.75" customHeight="1">
      <c r="A766" s="22"/>
      <c r="C766" s="101"/>
    </row>
    <row r="767" ht="15.75" customHeight="1">
      <c r="A767" s="22"/>
      <c r="C767" s="101"/>
    </row>
    <row r="768" ht="15.75" customHeight="1">
      <c r="A768" s="22"/>
      <c r="C768" s="101"/>
    </row>
    <row r="769" ht="15.75" customHeight="1">
      <c r="A769" s="22"/>
      <c r="C769" s="101"/>
    </row>
    <row r="770" ht="15.75" customHeight="1">
      <c r="A770" s="22"/>
      <c r="C770" s="101"/>
    </row>
    <row r="771" ht="15.75" customHeight="1">
      <c r="A771" s="22"/>
      <c r="C771" s="101"/>
    </row>
    <row r="772" ht="15.75" customHeight="1">
      <c r="A772" s="22"/>
      <c r="C772" s="101"/>
    </row>
    <row r="773" ht="15.75" customHeight="1">
      <c r="A773" s="22"/>
      <c r="C773" s="101"/>
    </row>
    <row r="774" ht="15.75" customHeight="1">
      <c r="A774" s="22"/>
      <c r="C774" s="101"/>
    </row>
    <row r="775" ht="15.75" customHeight="1">
      <c r="A775" s="22"/>
      <c r="C775" s="101"/>
    </row>
    <row r="776" ht="15.75" customHeight="1">
      <c r="A776" s="22"/>
      <c r="C776" s="101"/>
    </row>
    <row r="777" ht="15.75" customHeight="1">
      <c r="A777" s="22"/>
      <c r="C777" s="101"/>
    </row>
    <row r="778" ht="15.75" customHeight="1">
      <c r="A778" s="22"/>
      <c r="C778" s="101"/>
    </row>
    <row r="779" ht="15.75" customHeight="1">
      <c r="A779" s="22"/>
      <c r="C779" s="101"/>
    </row>
    <row r="780" ht="15.75" customHeight="1">
      <c r="A780" s="22"/>
      <c r="C780" s="101"/>
    </row>
    <row r="781" ht="15.75" customHeight="1">
      <c r="A781" s="22"/>
      <c r="C781" s="101"/>
    </row>
    <row r="782" ht="15.75" customHeight="1">
      <c r="A782" s="22"/>
      <c r="C782" s="101"/>
    </row>
    <row r="783" ht="15.75" customHeight="1">
      <c r="A783" s="22"/>
      <c r="C783" s="101"/>
    </row>
    <row r="784" ht="15.75" customHeight="1">
      <c r="A784" s="22"/>
      <c r="C784" s="101"/>
    </row>
    <row r="785" ht="15.75" customHeight="1">
      <c r="A785" s="22"/>
      <c r="C785" s="101"/>
    </row>
    <row r="786" ht="15.75" customHeight="1">
      <c r="A786" s="22"/>
      <c r="C786" s="101"/>
    </row>
    <row r="787" ht="15.75" customHeight="1">
      <c r="A787" s="22"/>
      <c r="C787" s="101"/>
    </row>
    <row r="788" ht="15.75" customHeight="1">
      <c r="A788" s="22"/>
      <c r="C788" s="101"/>
    </row>
    <row r="789" ht="15.75" customHeight="1">
      <c r="A789" s="22"/>
      <c r="C789" s="101"/>
    </row>
    <row r="790" ht="15.75" customHeight="1">
      <c r="A790" s="22"/>
      <c r="C790" s="101"/>
    </row>
    <row r="791" ht="15.75" customHeight="1">
      <c r="A791" s="22"/>
      <c r="C791" s="101"/>
    </row>
    <row r="792" ht="15.75" customHeight="1">
      <c r="A792" s="22"/>
      <c r="C792" s="101"/>
    </row>
    <row r="793" ht="15.75" customHeight="1">
      <c r="A793" s="22"/>
      <c r="C793" s="101"/>
    </row>
    <row r="794" ht="15.75" customHeight="1">
      <c r="A794" s="22"/>
      <c r="C794" s="101"/>
    </row>
    <row r="795" ht="15.75" customHeight="1">
      <c r="A795" s="22"/>
      <c r="C795" s="101"/>
    </row>
    <row r="796" ht="15.75" customHeight="1">
      <c r="A796" s="22"/>
      <c r="C796" s="101"/>
    </row>
    <row r="797" ht="15.75" customHeight="1">
      <c r="A797" s="22"/>
      <c r="C797" s="101"/>
    </row>
    <row r="798" ht="15.75" customHeight="1">
      <c r="A798" s="22"/>
      <c r="C798" s="101"/>
    </row>
    <row r="799" ht="15.75" customHeight="1">
      <c r="A799" s="22"/>
      <c r="C799" s="101"/>
    </row>
    <row r="800" ht="15.75" customHeight="1">
      <c r="A800" s="22"/>
      <c r="C800" s="101"/>
    </row>
    <row r="801" ht="15.75" customHeight="1">
      <c r="A801" s="22"/>
      <c r="C801" s="101"/>
    </row>
    <row r="802" ht="15.75" customHeight="1">
      <c r="A802" s="22"/>
      <c r="C802" s="101"/>
    </row>
    <row r="803" ht="15.75" customHeight="1">
      <c r="A803" s="22"/>
      <c r="C803" s="101"/>
    </row>
    <row r="804" ht="15.75" customHeight="1">
      <c r="A804" s="22"/>
      <c r="C804" s="101"/>
    </row>
    <row r="805" ht="15.75" customHeight="1">
      <c r="A805" s="22"/>
      <c r="C805" s="101"/>
    </row>
    <row r="806" ht="15.75" customHeight="1">
      <c r="A806" s="22"/>
      <c r="C806" s="101"/>
    </row>
    <row r="807" ht="15.75" customHeight="1">
      <c r="A807" s="22"/>
      <c r="C807" s="101"/>
    </row>
    <row r="808" ht="15.75" customHeight="1">
      <c r="A808" s="22"/>
      <c r="C808" s="101"/>
    </row>
    <row r="809" ht="15.75" customHeight="1">
      <c r="A809" s="22"/>
      <c r="C809" s="101"/>
    </row>
    <row r="810" ht="15.75" customHeight="1">
      <c r="A810" s="22"/>
      <c r="C810" s="101"/>
    </row>
    <row r="811" ht="15.75" customHeight="1">
      <c r="A811" s="22"/>
      <c r="C811" s="101"/>
    </row>
    <row r="812" ht="15.75" customHeight="1">
      <c r="A812" s="22"/>
      <c r="C812" s="101"/>
    </row>
    <row r="813" ht="15.75" customHeight="1">
      <c r="A813" s="22"/>
      <c r="C813" s="101"/>
    </row>
    <row r="814" ht="15.75" customHeight="1">
      <c r="A814" s="22"/>
      <c r="C814" s="101"/>
    </row>
    <row r="815" ht="15.75" customHeight="1">
      <c r="A815" s="22"/>
      <c r="C815" s="101"/>
    </row>
    <row r="816" ht="15.75" customHeight="1">
      <c r="A816" s="22"/>
      <c r="C816" s="101"/>
    </row>
    <row r="817" ht="15.75" customHeight="1">
      <c r="A817" s="22"/>
      <c r="C817" s="101"/>
    </row>
    <row r="818" ht="15.75" customHeight="1">
      <c r="A818" s="22"/>
      <c r="C818" s="101"/>
    </row>
    <row r="819" ht="15.75" customHeight="1">
      <c r="A819" s="22"/>
      <c r="C819" s="101"/>
    </row>
    <row r="820" ht="15.75" customHeight="1">
      <c r="A820" s="22"/>
      <c r="C820" s="101"/>
    </row>
    <row r="821" ht="15.75" customHeight="1">
      <c r="A821" s="22"/>
      <c r="C821" s="101"/>
    </row>
    <row r="822" ht="15.75" customHeight="1">
      <c r="A822" s="22"/>
      <c r="C822" s="101"/>
    </row>
    <row r="823" ht="15.75" customHeight="1">
      <c r="A823" s="22"/>
      <c r="C823" s="101"/>
    </row>
    <row r="824" ht="15.75" customHeight="1">
      <c r="A824" s="22"/>
      <c r="C824" s="101"/>
    </row>
    <row r="825" ht="15.75" customHeight="1">
      <c r="A825" s="22"/>
      <c r="C825" s="101"/>
    </row>
    <row r="826" ht="15.75" customHeight="1">
      <c r="A826" s="22"/>
      <c r="C826" s="101"/>
    </row>
    <row r="827" ht="15.75" customHeight="1">
      <c r="A827" s="22"/>
      <c r="C827" s="101"/>
    </row>
    <row r="828" ht="15.75" customHeight="1">
      <c r="A828" s="22"/>
      <c r="C828" s="101"/>
    </row>
    <row r="829" ht="15.75" customHeight="1">
      <c r="A829" s="22"/>
      <c r="C829" s="101"/>
    </row>
    <row r="830" ht="15.75" customHeight="1">
      <c r="A830" s="22"/>
      <c r="C830" s="101"/>
    </row>
    <row r="831" ht="15.75" customHeight="1">
      <c r="A831" s="22"/>
      <c r="C831" s="101"/>
    </row>
    <row r="832" ht="15.75" customHeight="1">
      <c r="A832" s="22"/>
      <c r="C832" s="101"/>
    </row>
    <row r="833" ht="15.75" customHeight="1">
      <c r="A833" s="22"/>
      <c r="C833" s="101"/>
    </row>
    <row r="834" ht="15.75" customHeight="1">
      <c r="A834" s="22"/>
      <c r="C834" s="101"/>
    </row>
    <row r="835" ht="15.75" customHeight="1">
      <c r="A835" s="22"/>
      <c r="C835" s="101"/>
    </row>
    <row r="836" ht="15.75" customHeight="1">
      <c r="A836" s="22"/>
      <c r="C836" s="101"/>
    </row>
    <row r="837" ht="15.75" customHeight="1">
      <c r="A837" s="22"/>
      <c r="C837" s="101"/>
    </row>
    <row r="838" ht="15.75" customHeight="1">
      <c r="A838" s="22"/>
      <c r="C838" s="101"/>
    </row>
    <row r="839" ht="15.75" customHeight="1">
      <c r="A839" s="22"/>
      <c r="C839" s="101"/>
    </row>
    <row r="840" ht="15.75" customHeight="1">
      <c r="A840" s="22"/>
      <c r="C840" s="101"/>
    </row>
    <row r="841" ht="15.75" customHeight="1">
      <c r="A841" s="22"/>
      <c r="C841" s="101"/>
    </row>
    <row r="842" ht="15.75" customHeight="1">
      <c r="A842" s="22"/>
      <c r="C842" s="101"/>
    </row>
    <row r="843" ht="15.75" customHeight="1">
      <c r="A843" s="22"/>
      <c r="C843" s="101"/>
    </row>
    <row r="844" ht="15.75" customHeight="1">
      <c r="A844" s="22"/>
      <c r="C844" s="101"/>
    </row>
    <row r="845" ht="15.75" customHeight="1">
      <c r="A845" s="22"/>
      <c r="C845" s="101"/>
    </row>
    <row r="846" ht="15.75" customHeight="1">
      <c r="A846" s="22"/>
      <c r="C846" s="101"/>
    </row>
    <row r="847" ht="15.75" customHeight="1">
      <c r="A847" s="22"/>
      <c r="C847" s="101"/>
    </row>
    <row r="848" ht="15.75" customHeight="1">
      <c r="A848" s="22"/>
      <c r="C848" s="101"/>
    </row>
    <row r="849" ht="15.75" customHeight="1">
      <c r="A849" s="22"/>
      <c r="C849" s="101"/>
    </row>
    <row r="850" ht="15.75" customHeight="1">
      <c r="A850" s="22"/>
      <c r="C850" s="101"/>
    </row>
    <row r="851" ht="15.75" customHeight="1">
      <c r="A851" s="22"/>
      <c r="C851" s="101"/>
    </row>
    <row r="852" ht="15.75" customHeight="1">
      <c r="A852" s="22"/>
      <c r="C852" s="101"/>
    </row>
    <row r="853" ht="15.75" customHeight="1">
      <c r="A853" s="22"/>
      <c r="C853" s="101"/>
    </row>
    <row r="854" ht="15.75" customHeight="1">
      <c r="A854" s="22"/>
      <c r="C854" s="101"/>
    </row>
    <row r="855" ht="15.75" customHeight="1">
      <c r="A855" s="22"/>
      <c r="C855" s="101"/>
    </row>
    <row r="856" ht="15.75" customHeight="1">
      <c r="A856" s="22"/>
      <c r="C856" s="101"/>
    </row>
    <row r="857" ht="15.75" customHeight="1">
      <c r="A857" s="22"/>
      <c r="C857" s="101"/>
    </row>
    <row r="858" ht="15.75" customHeight="1">
      <c r="A858" s="22"/>
      <c r="C858" s="101"/>
    </row>
    <row r="859" ht="15.75" customHeight="1">
      <c r="A859" s="22"/>
      <c r="C859" s="101"/>
    </row>
    <row r="860" ht="15.75" customHeight="1">
      <c r="A860" s="22"/>
      <c r="C860" s="101"/>
    </row>
    <row r="861" ht="15.75" customHeight="1">
      <c r="A861" s="22"/>
      <c r="C861" s="101"/>
    </row>
    <row r="862" ht="15.75" customHeight="1">
      <c r="A862" s="22"/>
      <c r="C862" s="101"/>
    </row>
    <row r="863" ht="15.75" customHeight="1">
      <c r="A863" s="22"/>
      <c r="C863" s="101"/>
    </row>
    <row r="864" ht="15.75" customHeight="1">
      <c r="A864" s="22"/>
      <c r="C864" s="101"/>
    </row>
    <row r="865" ht="15.75" customHeight="1">
      <c r="A865" s="22"/>
      <c r="C865" s="101"/>
    </row>
    <row r="866" ht="15.75" customHeight="1">
      <c r="A866" s="22"/>
      <c r="C866" s="101"/>
    </row>
    <row r="867" ht="15.75" customHeight="1">
      <c r="A867" s="22"/>
      <c r="C867" s="101"/>
    </row>
    <row r="868" ht="15.75" customHeight="1">
      <c r="A868" s="22"/>
      <c r="C868" s="101"/>
    </row>
    <row r="869" ht="15.75" customHeight="1">
      <c r="A869" s="22"/>
      <c r="C869" s="101"/>
    </row>
    <row r="870" ht="15.75" customHeight="1">
      <c r="A870" s="22"/>
      <c r="C870" s="101"/>
    </row>
    <row r="871" ht="15.75" customHeight="1">
      <c r="A871" s="22"/>
      <c r="C871" s="101"/>
    </row>
    <row r="872" ht="15.75" customHeight="1">
      <c r="A872" s="22"/>
      <c r="C872" s="101"/>
    </row>
    <row r="873" ht="15.75" customHeight="1">
      <c r="A873" s="22"/>
      <c r="C873" s="101"/>
    </row>
    <row r="874" ht="15.75" customHeight="1">
      <c r="A874" s="22"/>
      <c r="C874" s="101"/>
    </row>
    <row r="875" ht="15.75" customHeight="1">
      <c r="A875" s="22"/>
      <c r="C875" s="101"/>
    </row>
    <row r="876" ht="15.75" customHeight="1">
      <c r="A876" s="22"/>
      <c r="C876" s="101"/>
    </row>
    <row r="877" ht="15.75" customHeight="1">
      <c r="A877" s="22"/>
      <c r="C877" s="101"/>
    </row>
    <row r="878" ht="15.75" customHeight="1">
      <c r="A878" s="22"/>
      <c r="C878" s="101"/>
    </row>
    <row r="879" ht="15.75" customHeight="1">
      <c r="A879" s="22"/>
      <c r="C879" s="101"/>
    </row>
    <row r="880" ht="15.75" customHeight="1">
      <c r="A880" s="22"/>
      <c r="C880" s="101"/>
    </row>
    <row r="881" ht="15.75" customHeight="1">
      <c r="A881" s="22"/>
      <c r="C881" s="101"/>
    </row>
    <row r="882" ht="15.75" customHeight="1">
      <c r="A882" s="22"/>
      <c r="C882" s="101"/>
    </row>
    <row r="883" ht="15.75" customHeight="1">
      <c r="A883" s="22"/>
      <c r="C883" s="101"/>
    </row>
    <row r="884" ht="15.75" customHeight="1">
      <c r="A884" s="22"/>
      <c r="C884" s="101"/>
    </row>
    <row r="885" ht="15.75" customHeight="1">
      <c r="A885" s="22"/>
      <c r="C885" s="101"/>
    </row>
    <row r="886" ht="15.75" customHeight="1">
      <c r="A886" s="22"/>
      <c r="C886" s="101"/>
    </row>
    <row r="887" ht="15.75" customHeight="1">
      <c r="A887" s="22"/>
      <c r="C887" s="101"/>
    </row>
    <row r="888" ht="15.75" customHeight="1">
      <c r="A888" s="22"/>
      <c r="C888" s="101"/>
    </row>
    <row r="889" ht="15.75" customHeight="1">
      <c r="A889" s="22"/>
      <c r="C889" s="101"/>
    </row>
    <row r="890" ht="15.75" customHeight="1">
      <c r="A890" s="22"/>
      <c r="C890" s="101"/>
    </row>
    <row r="891" ht="15.75" customHeight="1">
      <c r="A891" s="22"/>
      <c r="C891" s="101"/>
    </row>
    <row r="892" ht="15.75" customHeight="1">
      <c r="A892" s="22"/>
      <c r="C892" s="101"/>
    </row>
    <row r="893" ht="15.75" customHeight="1">
      <c r="A893" s="22"/>
      <c r="C893" s="101"/>
    </row>
    <row r="894" ht="15.75" customHeight="1">
      <c r="A894" s="22"/>
      <c r="C894" s="101"/>
    </row>
    <row r="895" ht="15.75" customHeight="1">
      <c r="A895" s="22"/>
      <c r="C895" s="101"/>
    </row>
    <row r="896" ht="15.75" customHeight="1">
      <c r="A896" s="22"/>
      <c r="C896" s="101"/>
    </row>
    <row r="897" ht="15.75" customHeight="1">
      <c r="A897" s="22"/>
      <c r="C897" s="101"/>
    </row>
    <row r="898" ht="15.75" customHeight="1">
      <c r="A898" s="22"/>
      <c r="C898" s="101"/>
    </row>
    <row r="899" ht="15.75" customHeight="1">
      <c r="A899" s="22"/>
      <c r="C899" s="101"/>
    </row>
    <row r="900" ht="15.75" customHeight="1">
      <c r="A900" s="22"/>
      <c r="C900" s="101"/>
    </row>
    <row r="901" ht="15.75" customHeight="1">
      <c r="A901" s="22"/>
      <c r="C901" s="101"/>
    </row>
    <row r="902" ht="15.75" customHeight="1">
      <c r="A902" s="22"/>
      <c r="C902" s="101"/>
    </row>
    <row r="903" ht="15.75" customHeight="1">
      <c r="A903" s="22"/>
      <c r="C903" s="101"/>
    </row>
    <row r="904" ht="15.75" customHeight="1">
      <c r="A904" s="22"/>
      <c r="C904" s="101"/>
    </row>
    <row r="905" ht="15.75" customHeight="1">
      <c r="A905" s="22"/>
      <c r="C905" s="101"/>
    </row>
    <row r="906" ht="15.75" customHeight="1">
      <c r="A906" s="22"/>
      <c r="C906" s="101"/>
    </row>
    <row r="907" ht="15.75" customHeight="1">
      <c r="A907" s="22"/>
      <c r="C907" s="101"/>
    </row>
    <row r="908" ht="15.75" customHeight="1">
      <c r="A908" s="22"/>
      <c r="C908" s="101"/>
    </row>
    <row r="909" ht="15.75" customHeight="1">
      <c r="A909" s="22"/>
      <c r="C909" s="101"/>
    </row>
    <row r="910" ht="15.75" customHeight="1">
      <c r="A910" s="22"/>
      <c r="C910" s="101"/>
    </row>
    <row r="911" ht="15.75" customHeight="1">
      <c r="A911" s="22"/>
      <c r="C911" s="101"/>
    </row>
    <row r="912" ht="15.75" customHeight="1">
      <c r="A912" s="22"/>
      <c r="C912" s="101"/>
    </row>
    <row r="913" ht="15.75" customHeight="1">
      <c r="A913" s="22"/>
      <c r="C913" s="101"/>
    </row>
    <row r="914" ht="15.75" customHeight="1">
      <c r="A914" s="22"/>
      <c r="C914" s="101"/>
    </row>
    <row r="915" ht="15.75" customHeight="1">
      <c r="A915" s="22"/>
      <c r="C915" s="101"/>
    </row>
    <row r="916" ht="15.75" customHeight="1">
      <c r="A916" s="22"/>
      <c r="C916" s="101"/>
    </row>
    <row r="917" ht="15.75" customHeight="1">
      <c r="A917" s="22"/>
      <c r="C917" s="101"/>
    </row>
    <row r="918" ht="15.75" customHeight="1">
      <c r="A918" s="22"/>
      <c r="C918" s="101"/>
    </row>
    <row r="919" ht="15.75" customHeight="1">
      <c r="A919" s="22"/>
      <c r="C919" s="101"/>
    </row>
    <row r="920" ht="15.75" customHeight="1">
      <c r="A920" s="22"/>
      <c r="C920" s="101"/>
    </row>
    <row r="921" ht="15.75" customHeight="1">
      <c r="A921" s="22"/>
      <c r="C921" s="101"/>
    </row>
    <row r="922" ht="15.75" customHeight="1">
      <c r="A922" s="22"/>
      <c r="C922" s="101"/>
    </row>
    <row r="923" ht="15.75" customHeight="1">
      <c r="A923" s="22"/>
      <c r="C923" s="101"/>
    </row>
    <row r="924" ht="15.75" customHeight="1">
      <c r="A924" s="22"/>
      <c r="C924" s="101"/>
    </row>
    <row r="925" ht="15.75" customHeight="1">
      <c r="A925" s="22"/>
      <c r="C925" s="101"/>
    </row>
    <row r="926" ht="15.75" customHeight="1">
      <c r="A926" s="22"/>
      <c r="C926" s="101"/>
    </row>
    <row r="927" ht="15.75" customHeight="1">
      <c r="A927" s="22"/>
      <c r="C927" s="101"/>
    </row>
  </sheetData>
  <autoFilter ref="$A$13:$V$71"/>
  <mergeCells count="10">
    <mergeCell ref="F9:H9"/>
    <mergeCell ref="F10:H10"/>
    <mergeCell ref="F11:H11"/>
    <mergeCell ref="F2:H2"/>
    <mergeCell ref="F3:H3"/>
    <mergeCell ref="F4:H4"/>
    <mergeCell ref="F5:H5"/>
    <mergeCell ref="F6:H6"/>
    <mergeCell ref="F7:H7"/>
    <mergeCell ref="F8:H8"/>
  </mergeCells>
  <conditionalFormatting sqref="G6 F9:F10 G10 C14:C90">
    <cfRule type="cellIs" dxfId="0" priority="1" operator="equal">
      <formula>"ATRASADO"</formula>
    </cfRule>
  </conditionalFormatting>
  <conditionalFormatting sqref="G6 F9:F10 G10 C14:C90">
    <cfRule type="cellIs" dxfId="1" priority="2" operator="equal">
      <formula>"OK"</formula>
    </cfRule>
  </conditionalFormatting>
  <conditionalFormatting sqref="I14:I71">
    <cfRule type="cellIs" dxfId="2" priority="3" operator="equal">
      <formula>"NÃO"</formula>
    </cfRule>
  </conditionalFormatting>
  <conditionalFormatting sqref="I14:I71">
    <cfRule type="cellIs" dxfId="3" priority="4" operator="equal">
      <formula>"SIM"</formula>
    </cfRule>
  </conditionalFormatting>
  <hyperlinks>
    <hyperlink r:id="rId1" ref="D14"/>
    <hyperlink r:id="rId2" ref="D15"/>
    <hyperlink r:id="rId3" ref="D16"/>
    <hyperlink r:id="rId4" ref="D17"/>
    <hyperlink r:id="rId5" ref="D18"/>
    <hyperlink r:id="rId6" ref="D19"/>
    <hyperlink r:id="rId7" ref="D20"/>
    <hyperlink r:id="rId8" ref="D21"/>
    <hyperlink r:id="rId9" ref="D22"/>
    <hyperlink r:id="rId10" ref="D23"/>
    <hyperlink r:id="rId11" ref="D24"/>
    <hyperlink r:id="rId12" ref="D25"/>
    <hyperlink r:id="rId13" ref="D26"/>
    <hyperlink r:id="rId14" ref="D27"/>
    <hyperlink r:id="rId15" ref="D28"/>
    <hyperlink r:id="rId16" ref="D29"/>
    <hyperlink r:id="rId17" ref="D30"/>
    <hyperlink r:id="rId18" ref="D31"/>
    <hyperlink r:id="rId19" ref="D32"/>
    <hyperlink r:id="rId20" ref="D33"/>
    <hyperlink r:id="rId21" ref="D34"/>
    <hyperlink r:id="rId22" ref="D35"/>
    <hyperlink r:id="rId23" ref="D36"/>
    <hyperlink r:id="rId24" ref="D37"/>
    <hyperlink r:id="rId25" ref="D38"/>
    <hyperlink r:id="rId26" ref="D39"/>
    <hyperlink r:id="rId27" ref="D40"/>
    <hyperlink r:id="rId28" ref="D41"/>
    <hyperlink r:id="rId29" ref="D42"/>
    <hyperlink r:id="rId30" ref="D43"/>
    <hyperlink r:id="rId31" ref="D44"/>
    <hyperlink r:id="rId32" ref="D45"/>
    <hyperlink r:id="rId33" ref="D46"/>
    <hyperlink r:id="rId34" ref="D47"/>
    <hyperlink r:id="rId35" ref="D48"/>
    <hyperlink r:id="rId36" ref="D49"/>
    <hyperlink r:id="rId37" ref="D50"/>
    <hyperlink r:id="rId38" ref="D51"/>
    <hyperlink r:id="rId39" ref="D52"/>
    <hyperlink r:id="rId40" ref="D53"/>
    <hyperlink r:id="rId41" ref="D54"/>
    <hyperlink r:id="rId42" ref="D55"/>
    <hyperlink r:id="rId43" ref="D56"/>
    <hyperlink r:id="rId44" ref="D57"/>
    <hyperlink r:id="rId45" ref="D58"/>
    <hyperlink r:id="rId46" ref="D59"/>
    <hyperlink r:id="rId47" ref="D60"/>
    <hyperlink r:id="rId48" ref="D61"/>
    <hyperlink r:id="rId49" ref="D62"/>
    <hyperlink r:id="rId50" ref="D63"/>
    <hyperlink r:id="rId51" ref="D64"/>
    <hyperlink r:id="rId52" ref="D65"/>
    <hyperlink r:id="rId53" ref="D66"/>
    <hyperlink r:id="rId54" ref="D67"/>
    <hyperlink r:id="rId55" ref="D68"/>
    <hyperlink r:id="rId56" ref="D69"/>
    <hyperlink r:id="rId57" ref="D70"/>
    <hyperlink r:id="rId58" ref="D71"/>
    <hyperlink r:id="rId59" ref="D72"/>
    <hyperlink r:id="rId60" ref="D73"/>
    <hyperlink r:id="rId61" ref="D74"/>
    <hyperlink r:id="rId62" ref="D75"/>
    <hyperlink r:id="rId63" ref="D76"/>
    <hyperlink r:id="rId64" ref="D77"/>
    <hyperlink r:id="rId65" ref="D78"/>
    <hyperlink r:id="rId66" ref="D79"/>
    <hyperlink r:id="rId67" ref="D80"/>
    <hyperlink r:id="rId68" ref="D81"/>
    <hyperlink r:id="rId69" ref="D82"/>
    <hyperlink r:id="rId70" ref="D83"/>
    <hyperlink r:id="rId71" ref="D84"/>
    <hyperlink r:id="rId72" ref="D85"/>
    <hyperlink r:id="rId73" ref="D86"/>
    <hyperlink r:id="rId74" ref="D87"/>
    <hyperlink r:id="rId75" ref="D88"/>
    <hyperlink r:id="rId76" ref="D89"/>
    <hyperlink r:id="rId77" ref="D90"/>
  </hyperlinks>
  <printOptions/>
  <pageMargins bottom="0.75" footer="0.0" header="0.0" left="0.7" right="0.7" top="0.75"/>
  <pageSetup orientation="landscape"/>
  <drawing r:id="rId7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6.86"/>
    <col customWidth="1" min="2" max="2" width="25.0"/>
    <col customWidth="1" min="3" max="3" width="19.0"/>
    <col customWidth="1" min="4" max="4" width="27.43"/>
    <col customWidth="1" min="5" max="5" width="15.57"/>
    <col customWidth="1" min="6" max="6" width="16.29"/>
    <col customWidth="1" min="7" max="7" width="18.57"/>
    <col customWidth="1" min="8" max="8" width="15.0"/>
    <col customWidth="1" min="9" max="9" width="11.57"/>
    <col customWidth="1" min="10" max="10" width="13.0"/>
    <col customWidth="1" min="11" max="11" width="20.86"/>
    <col customWidth="1" min="12" max="23" width="8.0"/>
  </cols>
  <sheetData>
    <row r="4">
      <c r="A4" s="32"/>
      <c r="G4" s="102" t="s">
        <v>194</v>
      </c>
    </row>
    <row r="5" ht="66.0" customHeight="1">
      <c r="A5" s="45" t="s">
        <v>195</v>
      </c>
      <c r="B5" s="43" t="s">
        <v>16</v>
      </c>
      <c r="C5" s="43" t="s">
        <v>17</v>
      </c>
      <c r="D5" s="44" t="s">
        <v>19</v>
      </c>
      <c r="E5" s="44" t="s">
        <v>20</v>
      </c>
      <c r="F5" s="44" t="s">
        <v>21</v>
      </c>
      <c r="G5" s="44" t="s">
        <v>196</v>
      </c>
      <c r="H5" s="44" t="s">
        <v>197</v>
      </c>
      <c r="I5" s="44" t="s">
        <v>198</v>
      </c>
      <c r="J5" s="44" t="s">
        <v>199</v>
      </c>
      <c r="K5" s="44" t="s">
        <v>196</v>
      </c>
    </row>
    <row r="6" ht="52.5" customHeight="1">
      <c r="A6" s="103" t="s">
        <v>200</v>
      </c>
      <c r="B6" s="103" t="s">
        <v>200</v>
      </c>
      <c r="C6" s="104" t="s">
        <v>201</v>
      </c>
      <c r="D6" s="68" t="s">
        <v>202</v>
      </c>
      <c r="E6" s="57">
        <v>43798.0</v>
      </c>
      <c r="F6" s="57">
        <v>44703.0</v>
      </c>
      <c r="G6" s="105">
        <f>if(I6="Sim","",TODAY()-F6)</f>
        <v>331</v>
      </c>
      <c r="H6" s="57">
        <f t="shared" ref="H6:H10" si="1">F6+90</f>
        <v>44793</v>
      </c>
      <c r="I6" s="106"/>
      <c r="J6" s="107">
        <f>IF(I6="Sim",H6+30,H6)</f>
        <v>44793</v>
      </c>
      <c r="K6" s="106"/>
    </row>
    <row r="7" ht="15.75" customHeight="1">
      <c r="A7" s="79">
        <v>916255.0</v>
      </c>
      <c r="B7" s="52" t="s">
        <v>137</v>
      </c>
      <c r="C7" s="83" t="s">
        <v>5</v>
      </c>
      <c r="D7" s="68" t="s">
        <v>49</v>
      </c>
      <c r="E7" s="108">
        <v>44525.0</v>
      </c>
      <c r="F7" s="109">
        <v>44972.0</v>
      </c>
      <c r="G7" s="106">
        <f>IF(I7="Sim","",TODAY()-F7)</f>
        <v>62</v>
      </c>
      <c r="H7" s="57">
        <f t="shared" si="1"/>
        <v>45062</v>
      </c>
    </row>
    <row r="8" ht="15.75" customHeight="1">
      <c r="A8" s="79">
        <v>916473.0</v>
      </c>
      <c r="B8" s="52" t="s">
        <v>121</v>
      </c>
      <c r="C8" s="83" t="s">
        <v>5</v>
      </c>
      <c r="D8" s="68" t="s">
        <v>54</v>
      </c>
      <c r="E8" s="108">
        <v>44523.0</v>
      </c>
      <c r="F8" s="109">
        <v>44985.0</v>
      </c>
      <c r="G8" s="106">
        <f t="shared" ref="G8:G10" si="2">if(I8="Sim","",TODAY()-F8)</f>
        <v>49</v>
      </c>
      <c r="H8" s="57">
        <f t="shared" si="1"/>
        <v>45075</v>
      </c>
    </row>
    <row r="9" ht="15.75" customHeight="1">
      <c r="A9" s="79">
        <v>916244.0</v>
      </c>
      <c r="B9" s="52" t="s">
        <v>139</v>
      </c>
      <c r="C9" s="83" t="s">
        <v>5</v>
      </c>
      <c r="D9" s="68" t="s">
        <v>54</v>
      </c>
      <c r="E9" s="108">
        <v>44522.0</v>
      </c>
      <c r="F9" s="109">
        <v>44985.0</v>
      </c>
      <c r="G9" s="106">
        <f t="shared" si="2"/>
        <v>49</v>
      </c>
      <c r="H9" s="57">
        <f t="shared" si="1"/>
        <v>45075</v>
      </c>
    </row>
    <row r="10" ht="15.75" customHeight="1">
      <c r="A10" s="79">
        <v>916482.0</v>
      </c>
      <c r="B10" s="52" t="s">
        <v>118</v>
      </c>
      <c r="C10" s="83" t="s">
        <v>5</v>
      </c>
      <c r="D10" s="68" t="s">
        <v>70</v>
      </c>
      <c r="E10" s="57">
        <v>44523.0</v>
      </c>
      <c r="F10" s="109">
        <v>45007.0</v>
      </c>
      <c r="G10" s="106">
        <f t="shared" si="2"/>
        <v>27</v>
      </c>
      <c r="H10" s="57">
        <f t="shared" si="1"/>
        <v>45097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autoFilter ref="$B$5:$K$10"/>
  <conditionalFormatting sqref="C6:C10">
    <cfRule type="cellIs" dxfId="0" priority="1" operator="equal">
      <formula>"ATRASADO"</formula>
    </cfRule>
  </conditionalFormatting>
  <conditionalFormatting sqref="C6:C10">
    <cfRule type="cellIs" dxfId="1" priority="2" operator="equal">
      <formula>"OK"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9" width="21.57"/>
  </cols>
  <sheetData>
    <row r="2">
      <c r="F2" s="110" t="s">
        <v>4</v>
      </c>
      <c r="G2" s="35"/>
      <c r="H2" s="111">
        <f>COUNTIF(D11:D52,"PRESTAÇÃO DE CONTAS EM ANÁLISE")</f>
        <v>3</v>
      </c>
    </row>
    <row r="3">
      <c r="B3" s="32"/>
      <c r="F3" s="112" t="s">
        <v>12</v>
      </c>
      <c r="G3" s="113"/>
      <c r="H3" s="111">
        <f>COUNTIF(D11:D52,"Prestação de Contas Em Complementação")</f>
        <v>3</v>
      </c>
    </row>
    <row r="4">
      <c r="B4" s="32"/>
      <c r="F4" s="114" t="s">
        <v>7</v>
      </c>
      <c r="G4" s="113"/>
      <c r="H4" s="111">
        <f>COUNTIF(D11:D52,"PRESTAÇÃO DE CONTAS CONCLUÍDA")</f>
        <v>27</v>
      </c>
    </row>
    <row r="5">
      <c r="B5" s="32"/>
      <c r="F5" s="115" t="s">
        <v>8</v>
      </c>
      <c r="G5" s="113"/>
      <c r="H5" s="111">
        <f>COUNTIF(D11:D52,"Prestação de Contas Enviada para Análise")</f>
        <v>5</v>
      </c>
    </row>
    <row r="6">
      <c r="B6" s="32"/>
      <c r="F6" s="116" t="s">
        <v>9</v>
      </c>
      <c r="G6" s="113"/>
      <c r="H6" s="111">
        <f>COUNTIF(D11:D52,"PRESTAÇÃO DE CONTAS APROVADA")</f>
        <v>2</v>
      </c>
    </row>
    <row r="7">
      <c r="B7" s="32"/>
      <c r="E7" s="117"/>
      <c r="F7" s="118" t="s">
        <v>11</v>
      </c>
      <c r="G7" s="113"/>
      <c r="H7" s="111">
        <f>COUNTIF(D11:D52,"Prestação de Contas Comprovada - Em Análise")</f>
        <v>2</v>
      </c>
    </row>
    <row r="8">
      <c r="B8" s="32"/>
      <c r="F8" s="119" t="s">
        <v>203</v>
      </c>
      <c r="G8" s="120"/>
      <c r="H8" s="121">
        <f>SUM(H2:H7)</f>
        <v>42</v>
      </c>
    </row>
    <row r="9">
      <c r="B9" s="32"/>
    </row>
    <row r="10">
      <c r="B10" s="122" t="s">
        <v>195</v>
      </c>
      <c r="C10" s="123" t="s">
        <v>16</v>
      </c>
      <c r="D10" s="124" t="s">
        <v>17</v>
      </c>
      <c r="E10" s="125" t="s">
        <v>204</v>
      </c>
      <c r="F10" s="125" t="s">
        <v>20</v>
      </c>
      <c r="G10" s="125" t="s">
        <v>21</v>
      </c>
      <c r="H10" s="125" t="s">
        <v>205</v>
      </c>
      <c r="I10" s="126" t="s">
        <v>206</v>
      </c>
    </row>
    <row r="11">
      <c r="B11" s="127">
        <v>878478.0</v>
      </c>
      <c r="C11" s="128" t="s">
        <v>207</v>
      </c>
      <c r="D11" s="80" t="s">
        <v>7</v>
      </c>
      <c r="E11" s="129" t="s">
        <v>26</v>
      </c>
      <c r="F11" s="130">
        <v>43357.0</v>
      </c>
      <c r="G11" s="130">
        <v>43534.0</v>
      </c>
      <c r="H11" s="130">
        <v>43595.0</v>
      </c>
      <c r="I11" s="131">
        <f t="shared" ref="I11:I52" si="1">TODAY()-H11</f>
        <v>1439</v>
      </c>
      <c r="L11" s="132"/>
      <c r="M11" s="132"/>
      <c r="N11" s="132"/>
      <c r="O11" s="132"/>
    </row>
    <row r="12" ht="56.25" customHeight="1">
      <c r="B12" s="127">
        <v>879689.0</v>
      </c>
      <c r="C12" s="128" t="s">
        <v>208</v>
      </c>
      <c r="D12" s="80" t="s">
        <v>7</v>
      </c>
      <c r="E12" s="129" t="s">
        <v>26</v>
      </c>
      <c r="F12" s="130">
        <v>43454.0</v>
      </c>
      <c r="G12" s="130">
        <v>43712.0</v>
      </c>
      <c r="H12" s="130">
        <v>43770.0</v>
      </c>
      <c r="I12" s="131">
        <f t="shared" si="1"/>
        <v>1264</v>
      </c>
    </row>
    <row r="13" ht="56.25" customHeight="1">
      <c r="B13" s="133">
        <v>837638.0</v>
      </c>
      <c r="C13" s="128" t="s">
        <v>209</v>
      </c>
      <c r="D13" s="53" t="s">
        <v>9</v>
      </c>
      <c r="E13" s="129" t="s">
        <v>26</v>
      </c>
      <c r="F13" s="130">
        <v>42732.0</v>
      </c>
      <c r="G13" s="130">
        <v>43726.0</v>
      </c>
      <c r="H13" s="130">
        <v>43785.0</v>
      </c>
      <c r="I13" s="131">
        <f t="shared" si="1"/>
        <v>1249</v>
      </c>
    </row>
    <row r="14" ht="56.25" customHeight="1">
      <c r="A14" s="134"/>
      <c r="B14" s="127">
        <v>878906.0</v>
      </c>
      <c r="C14" s="128" t="s">
        <v>210</v>
      </c>
      <c r="D14" s="135" t="s">
        <v>11</v>
      </c>
      <c r="E14" s="129" t="s">
        <v>26</v>
      </c>
      <c r="F14" s="130">
        <v>43391.0</v>
      </c>
      <c r="G14" s="130">
        <v>43735.0</v>
      </c>
      <c r="H14" s="130">
        <v>43795.0</v>
      </c>
      <c r="I14" s="131">
        <f t="shared" si="1"/>
        <v>1239</v>
      </c>
    </row>
    <row r="15" ht="56.25" customHeight="1">
      <c r="A15" s="134" t="s">
        <v>211</v>
      </c>
      <c r="B15" s="127">
        <v>859759.0</v>
      </c>
      <c r="C15" s="128" t="s">
        <v>212</v>
      </c>
      <c r="D15" s="80" t="s">
        <v>7</v>
      </c>
      <c r="E15" s="129" t="s">
        <v>26</v>
      </c>
      <c r="F15" s="136">
        <v>43101.0</v>
      </c>
      <c r="G15" s="130">
        <v>43738.0</v>
      </c>
      <c r="H15" s="130">
        <v>43798.0</v>
      </c>
      <c r="I15" s="131">
        <f t="shared" si="1"/>
        <v>1236</v>
      </c>
    </row>
    <row r="16" ht="56.25" customHeight="1">
      <c r="A16" s="134"/>
      <c r="B16" s="133">
        <v>855230.0</v>
      </c>
      <c r="C16" s="128" t="s">
        <v>213</v>
      </c>
      <c r="D16" s="137" t="s">
        <v>4</v>
      </c>
      <c r="E16" s="129" t="s">
        <v>35</v>
      </c>
      <c r="F16" s="130">
        <v>43097.0</v>
      </c>
      <c r="G16" s="130">
        <v>43726.0</v>
      </c>
      <c r="H16" s="130">
        <v>43822.0</v>
      </c>
      <c r="I16" s="131">
        <f t="shared" si="1"/>
        <v>1212</v>
      </c>
    </row>
    <row r="17" ht="56.25" customHeight="1">
      <c r="A17" s="134"/>
      <c r="B17" s="138">
        <v>907562.0</v>
      </c>
      <c r="C17" s="128" t="s">
        <v>112</v>
      </c>
      <c r="D17" s="139" t="s">
        <v>8</v>
      </c>
      <c r="E17" s="129" t="s">
        <v>49</v>
      </c>
      <c r="F17" s="130">
        <v>44315.0</v>
      </c>
      <c r="G17" s="130">
        <v>44895.0</v>
      </c>
      <c r="H17" s="140">
        <v>45005.0</v>
      </c>
      <c r="I17" s="131">
        <f t="shared" si="1"/>
        <v>29</v>
      </c>
    </row>
    <row r="18" ht="56.25" customHeight="1">
      <c r="A18" s="134"/>
      <c r="B18" s="138">
        <v>907558.0</v>
      </c>
      <c r="C18" s="128" t="s">
        <v>114</v>
      </c>
      <c r="D18" s="139" t="s">
        <v>8</v>
      </c>
      <c r="E18" s="129" t="s">
        <v>46</v>
      </c>
      <c r="F18" s="130">
        <v>44315.0</v>
      </c>
      <c r="G18" s="130">
        <v>44896.0</v>
      </c>
      <c r="H18" s="140">
        <v>45006.0</v>
      </c>
      <c r="I18" s="131">
        <f t="shared" si="1"/>
        <v>28</v>
      </c>
    </row>
    <row r="19" ht="56.25" customHeight="1">
      <c r="A19" s="134"/>
      <c r="B19" s="138">
        <v>906970.0</v>
      </c>
      <c r="C19" s="128" t="s">
        <v>116</v>
      </c>
      <c r="D19" s="139" t="s">
        <v>8</v>
      </c>
      <c r="E19" s="141" t="s">
        <v>32</v>
      </c>
      <c r="F19" s="130">
        <v>44428.0</v>
      </c>
      <c r="G19" s="130">
        <v>44926.0</v>
      </c>
      <c r="H19" s="140">
        <v>45001.0</v>
      </c>
      <c r="I19" s="131">
        <f t="shared" si="1"/>
        <v>33</v>
      </c>
    </row>
    <row r="20" ht="56.25" customHeight="1">
      <c r="B20" s="127">
        <v>878021.0</v>
      </c>
      <c r="C20" s="128" t="s">
        <v>214</v>
      </c>
      <c r="D20" s="80" t="s">
        <v>7</v>
      </c>
      <c r="E20" s="129" t="s">
        <v>26</v>
      </c>
      <c r="F20" s="136">
        <v>43342.0</v>
      </c>
      <c r="G20" s="130">
        <v>43797.0</v>
      </c>
      <c r="H20" s="130">
        <v>43867.0</v>
      </c>
      <c r="I20" s="131">
        <f t="shared" si="1"/>
        <v>1167</v>
      </c>
    </row>
    <row r="21">
      <c r="B21" s="127">
        <v>878310.0</v>
      </c>
      <c r="C21" s="128" t="s">
        <v>215</v>
      </c>
      <c r="D21" s="80" t="s">
        <v>7</v>
      </c>
      <c r="E21" s="129" t="s">
        <v>26</v>
      </c>
      <c r="F21" s="130">
        <v>43349.0</v>
      </c>
      <c r="G21" s="130">
        <v>43832.0</v>
      </c>
      <c r="H21" s="130">
        <v>43893.0</v>
      </c>
      <c r="I21" s="131">
        <f t="shared" si="1"/>
        <v>1141</v>
      </c>
    </row>
    <row r="22">
      <c r="B22" s="127">
        <v>878907.0</v>
      </c>
      <c r="C22" s="128" t="s">
        <v>216</v>
      </c>
      <c r="D22" s="80" t="s">
        <v>7</v>
      </c>
      <c r="E22" s="129" t="s">
        <v>54</v>
      </c>
      <c r="F22" s="130">
        <v>43391.0</v>
      </c>
      <c r="G22" s="130">
        <v>43847.0</v>
      </c>
      <c r="H22" s="130">
        <v>43896.0</v>
      </c>
      <c r="I22" s="131">
        <f t="shared" si="1"/>
        <v>1138</v>
      </c>
    </row>
    <row r="23">
      <c r="B23" s="133">
        <v>852871.0</v>
      </c>
      <c r="C23" s="128" t="s">
        <v>217</v>
      </c>
      <c r="D23" s="142" t="s">
        <v>11</v>
      </c>
      <c r="E23" s="129" t="s">
        <v>29</v>
      </c>
      <c r="F23" s="130">
        <v>43070.0</v>
      </c>
      <c r="G23" s="130">
        <v>43769.0</v>
      </c>
      <c r="H23" s="130">
        <v>43899.0</v>
      </c>
      <c r="I23" s="131">
        <f t="shared" si="1"/>
        <v>1135</v>
      </c>
    </row>
    <row r="24">
      <c r="B24" s="133">
        <v>879443.0</v>
      </c>
      <c r="C24" s="128" t="s">
        <v>218</v>
      </c>
      <c r="D24" s="143" t="s">
        <v>9</v>
      </c>
      <c r="E24" s="141" t="s">
        <v>57</v>
      </c>
      <c r="F24" s="130">
        <v>43410.0</v>
      </c>
      <c r="G24" s="130">
        <v>43850.0</v>
      </c>
      <c r="H24" s="130">
        <v>44022.0</v>
      </c>
      <c r="I24" s="131">
        <f t="shared" si="1"/>
        <v>1012</v>
      </c>
    </row>
    <row r="25" ht="54.75" customHeight="1">
      <c r="B25" s="133">
        <v>882146.0</v>
      </c>
      <c r="C25" s="128" t="s">
        <v>219</v>
      </c>
      <c r="D25" s="137" t="s">
        <v>4</v>
      </c>
      <c r="E25" s="129" t="s">
        <v>26</v>
      </c>
      <c r="F25" s="130">
        <v>43572.0</v>
      </c>
      <c r="G25" s="130">
        <v>44090.0</v>
      </c>
      <c r="H25" s="130">
        <v>44150.0</v>
      </c>
      <c r="I25" s="131">
        <f t="shared" si="1"/>
        <v>884</v>
      </c>
    </row>
    <row r="26">
      <c r="B26" s="133">
        <v>879688.0</v>
      </c>
      <c r="C26" s="128" t="s">
        <v>220</v>
      </c>
      <c r="D26" s="137" t="s">
        <v>4</v>
      </c>
      <c r="E26" s="129" t="s">
        <v>26</v>
      </c>
      <c r="F26" s="130">
        <v>43454.0</v>
      </c>
      <c r="G26" s="130">
        <v>44102.0</v>
      </c>
      <c r="H26" s="130">
        <v>44162.0</v>
      </c>
      <c r="I26" s="131">
        <f t="shared" si="1"/>
        <v>872</v>
      </c>
    </row>
    <row r="27">
      <c r="B27" s="133">
        <v>887300.0</v>
      </c>
      <c r="C27" s="128" t="s">
        <v>221</v>
      </c>
      <c r="D27" s="80" t="s">
        <v>7</v>
      </c>
      <c r="E27" s="129" t="s">
        <v>70</v>
      </c>
      <c r="F27" s="130">
        <v>43798.0</v>
      </c>
      <c r="G27" s="130">
        <v>44101.0</v>
      </c>
      <c r="H27" s="130">
        <v>44177.0</v>
      </c>
      <c r="I27" s="131">
        <f t="shared" si="1"/>
        <v>857</v>
      </c>
    </row>
    <row r="28">
      <c r="B28" s="127">
        <v>878717.0</v>
      </c>
      <c r="C28" s="128" t="s">
        <v>222</v>
      </c>
      <c r="D28" s="80" t="s">
        <v>7</v>
      </c>
      <c r="E28" s="129" t="s">
        <v>49</v>
      </c>
      <c r="F28" s="130">
        <v>43375.0</v>
      </c>
      <c r="G28" s="130">
        <v>44135.0</v>
      </c>
      <c r="H28" s="130">
        <v>44322.0</v>
      </c>
      <c r="I28" s="131">
        <f t="shared" si="1"/>
        <v>712</v>
      </c>
    </row>
    <row r="29">
      <c r="B29" s="133">
        <v>887321.0</v>
      </c>
      <c r="C29" s="128" t="s">
        <v>223</v>
      </c>
      <c r="D29" s="80" t="s">
        <v>7</v>
      </c>
      <c r="E29" s="129" t="s">
        <v>70</v>
      </c>
      <c r="F29" s="130">
        <v>43812.0</v>
      </c>
      <c r="G29" s="130">
        <v>44238.0</v>
      </c>
      <c r="H29" s="130">
        <v>44327.0</v>
      </c>
      <c r="I29" s="131">
        <f t="shared" si="1"/>
        <v>707</v>
      </c>
    </row>
    <row r="30">
      <c r="B30" s="133">
        <v>887293.0</v>
      </c>
      <c r="C30" s="128" t="s">
        <v>224</v>
      </c>
      <c r="D30" s="80" t="s">
        <v>7</v>
      </c>
      <c r="E30" s="129" t="s">
        <v>54</v>
      </c>
      <c r="F30" s="144">
        <v>43798.0</v>
      </c>
      <c r="G30" s="144">
        <v>44423.0</v>
      </c>
      <c r="H30" s="144">
        <v>44426.0</v>
      </c>
      <c r="I30" s="131">
        <f t="shared" si="1"/>
        <v>608</v>
      </c>
    </row>
    <row r="31">
      <c r="B31" s="133">
        <v>887297.0</v>
      </c>
      <c r="C31" s="128" t="s">
        <v>225</v>
      </c>
      <c r="D31" s="80" t="s">
        <v>7</v>
      </c>
      <c r="E31" s="129" t="s">
        <v>26</v>
      </c>
      <c r="F31" s="130">
        <v>43798.0</v>
      </c>
      <c r="G31" s="130">
        <v>44406.0</v>
      </c>
      <c r="H31" s="130">
        <v>44477.0</v>
      </c>
      <c r="I31" s="131">
        <f t="shared" si="1"/>
        <v>557</v>
      </c>
    </row>
    <row r="32">
      <c r="B32" s="133">
        <v>902182.0</v>
      </c>
      <c r="C32" s="128" t="s">
        <v>226</v>
      </c>
      <c r="D32" s="80" t="s">
        <v>7</v>
      </c>
      <c r="E32" s="129" t="s">
        <v>49</v>
      </c>
      <c r="F32" s="130">
        <v>44126.0</v>
      </c>
      <c r="G32" s="130">
        <v>44338.0</v>
      </c>
      <c r="H32" s="130">
        <v>44512.0</v>
      </c>
      <c r="I32" s="131">
        <f t="shared" si="1"/>
        <v>522</v>
      </c>
    </row>
    <row r="33">
      <c r="B33" s="133">
        <v>896006.0</v>
      </c>
      <c r="C33" s="128" t="s">
        <v>227</v>
      </c>
      <c r="D33" s="80" t="s">
        <v>7</v>
      </c>
      <c r="E33" s="129" t="s">
        <v>49</v>
      </c>
      <c r="F33" s="144">
        <v>43826.0</v>
      </c>
      <c r="G33" s="144">
        <v>44343.0</v>
      </c>
      <c r="H33" s="144">
        <v>44512.0</v>
      </c>
      <c r="I33" s="131">
        <f t="shared" si="1"/>
        <v>522</v>
      </c>
    </row>
    <row r="34">
      <c r="B34" s="133">
        <v>896336.0</v>
      </c>
      <c r="C34" s="128" t="s">
        <v>228</v>
      </c>
      <c r="D34" s="80" t="s">
        <v>7</v>
      </c>
      <c r="E34" s="129" t="s">
        <v>26</v>
      </c>
      <c r="F34" s="130">
        <v>43830.0</v>
      </c>
      <c r="G34" s="130">
        <v>44500.0</v>
      </c>
      <c r="H34" s="130">
        <v>44570.0</v>
      </c>
      <c r="I34" s="131">
        <f t="shared" si="1"/>
        <v>464</v>
      </c>
    </row>
    <row r="35">
      <c r="B35" s="133">
        <v>887296.0</v>
      </c>
      <c r="C35" s="128" t="s">
        <v>229</v>
      </c>
      <c r="D35" s="80" t="s">
        <v>7</v>
      </c>
      <c r="E35" s="129" t="s">
        <v>26</v>
      </c>
      <c r="F35" s="130">
        <v>43798.0</v>
      </c>
      <c r="G35" s="130">
        <v>44467.0</v>
      </c>
      <c r="H35" s="130">
        <v>44580.0</v>
      </c>
      <c r="I35" s="131">
        <f t="shared" si="1"/>
        <v>454</v>
      </c>
    </row>
    <row r="36">
      <c r="B36" s="133">
        <v>896335.0</v>
      </c>
      <c r="C36" s="128" t="s">
        <v>230</v>
      </c>
      <c r="D36" s="80" t="s">
        <v>7</v>
      </c>
      <c r="E36" s="129" t="s">
        <v>46</v>
      </c>
      <c r="F36" s="130">
        <v>43829.0</v>
      </c>
      <c r="G36" s="130">
        <v>44513.0</v>
      </c>
      <c r="H36" s="130">
        <v>44655.0</v>
      </c>
      <c r="I36" s="131">
        <f t="shared" si="1"/>
        <v>379</v>
      </c>
    </row>
    <row r="37">
      <c r="B37" s="133">
        <v>896333.0</v>
      </c>
      <c r="C37" s="128" t="s">
        <v>231</v>
      </c>
      <c r="D37" s="80" t="s">
        <v>7</v>
      </c>
      <c r="E37" s="129" t="s">
        <v>49</v>
      </c>
      <c r="F37" s="130">
        <v>43829.0</v>
      </c>
      <c r="G37" s="130">
        <v>44548.0</v>
      </c>
      <c r="H37" s="130">
        <v>44659.0</v>
      </c>
      <c r="I37" s="131">
        <f t="shared" si="1"/>
        <v>375</v>
      </c>
    </row>
    <row r="38">
      <c r="B38" s="133">
        <v>896334.0</v>
      </c>
      <c r="C38" s="128" t="s">
        <v>232</v>
      </c>
      <c r="D38" s="80" t="s">
        <v>7</v>
      </c>
      <c r="E38" s="129" t="s">
        <v>46</v>
      </c>
      <c r="F38" s="130">
        <v>43829.0</v>
      </c>
      <c r="G38" s="130">
        <v>44533.0</v>
      </c>
      <c r="H38" s="130">
        <v>44665.0</v>
      </c>
      <c r="I38" s="131">
        <f t="shared" si="1"/>
        <v>369</v>
      </c>
    </row>
    <row r="39">
      <c r="B39" s="133">
        <v>916205.0</v>
      </c>
      <c r="C39" s="128" t="s">
        <v>233</v>
      </c>
      <c r="D39" s="80" t="s">
        <v>7</v>
      </c>
      <c r="E39" s="129" t="s">
        <v>54</v>
      </c>
      <c r="F39" s="130">
        <v>44523.0</v>
      </c>
      <c r="G39" s="130">
        <v>44681.0</v>
      </c>
      <c r="H39" s="130">
        <v>44704.0</v>
      </c>
      <c r="I39" s="131">
        <f t="shared" si="1"/>
        <v>330</v>
      </c>
    </row>
    <row r="40">
      <c r="B40" s="133">
        <v>905149.0</v>
      </c>
      <c r="C40" s="128" t="s">
        <v>234</v>
      </c>
      <c r="D40" s="80" t="s">
        <v>7</v>
      </c>
      <c r="E40" s="129" t="s">
        <v>54</v>
      </c>
      <c r="F40" s="130">
        <v>44196.0</v>
      </c>
      <c r="G40" s="130">
        <v>44681.0</v>
      </c>
      <c r="H40" s="130">
        <v>44705.0</v>
      </c>
      <c r="I40" s="131">
        <f t="shared" si="1"/>
        <v>329</v>
      </c>
    </row>
    <row r="41">
      <c r="B41" s="138">
        <v>887320.0</v>
      </c>
      <c r="C41" s="128" t="s">
        <v>64</v>
      </c>
      <c r="D41" s="80" t="s">
        <v>7</v>
      </c>
      <c r="E41" s="129" t="s">
        <v>26</v>
      </c>
      <c r="F41" s="130">
        <v>43798.0</v>
      </c>
      <c r="G41" s="130">
        <v>44795.0</v>
      </c>
      <c r="H41" s="145">
        <v>44883.0</v>
      </c>
      <c r="I41" s="131">
        <f t="shared" si="1"/>
        <v>151</v>
      </c>
    </row>
    <row r="42">
      <c r="B42" s="133">
        <v>902192.0</v>
      </c>
      <c r="C42" s="128" t="s">
        <v>235</v>
      </c>
      <c r="D42" s="139" t="s">
        <v>8</v>
      </c>
      <c r="E42" s="129" t="s">
        <v>46</v>
      </c>
      <c r="F42" s="130">
        <v>44126.0</v>
      </c>
      <c r="G42" s="130">
        <v>44593.0</v>
      </c>
      <c r="H42" s="130">
        <v>44720.0</v>
      </c>
      <c r="I42" s="131">
        <f t="shared" si="1"/>
        <v>314</v>
      </c>
    </row>
    <row r="43">
      <c r="B43" s="133">
        <v>902191.0</v>
      </c>
      <c r="C43" s="128" t="s">
        <v>236</v>
      </c>
      <c r="D43" s="80" t="s">
        <v>7</v>
      </c>
      <c r="E43" s="146" t="s">
        <v>70</v>
      </c>
      <c r="F43" s="144">
        <v>44126.0</v>
      </c>
      <c r="G43" s="144">
        <v>44642.0</v>
      </c>
      <c r="H43" s="130">
        <v>44732.0</v>
      </c>
      <c r="I43" s="131">
        <f t="shared" si="1"/>
        <v>302</v>
      </c>
    </row>
    <row r="44" ht="15.75" customHeight="1">
      <c r="B44" s="138">
        <v>906425.0</v>
      </c>
      <c r="C44" s="128" t="s">
        <v>98</v>
      </c>
      <c r="D44" s="80" t="s">
        <v>7</v>
      </c>
      <c r="E44" s="129" t="s">
        <v>54</v>
      </c>
      <c r="F44" s="130">
        <v>44196.0</v>
      </c>
      <c r="G44" s="130">
        <v>44803.0</v>
      </c>
      <c r="H44" s="147">
        <v>44826.0</v>
      </c>
      <c r="I44" s="131">
        <f t="shared" si="1"/>
        <v>208</v>
      </c>
    </row>
    <row r="45">
      <c r="B45" s="133">
        <v>907555.0</v>
      </c>
      <c r="C45" s="128" t="s">
        <v>237</v>
      </c>
      <c r="D45" s="82" t="s">
        <v>12</v>
      </c>
      <c r="E45" s="146" t="s">
        <v>102</v>
      </c>
      <c r="F45" s="144">
        <v>44279.0</v>
      </c>
      <c r="G45" s="144">
        <v>44644.0</v>
      </c>
      <c r="H45" s="144">
        <v>44734.0</v>
      </c>
      <c r="I45" s="131">
        <f t="shared" si="1"/>
        <v>300</v>
      </c>
    </row>
    <row r="46">
      <c r="B46" s="133">
        <v>852827.0</v>
      </c>
      <c r="C46" s="128" t="s">
        <v>238</v>
      </c>
      <c r="D46" s="148" t="s">
        <v>7</v>
      </c>
      <c r="E46" s="141" t="s">
        <v>32</v>
      </c>
      <c r="F46" s="144">
        <v>43070.0</v>
      </c>
      <c r="G46" s="144">
        <v>44439.0</v>
      </c>
      <c r="H46" s="144">
        <v>44495.0</v>
      </c>
      <c r="I46" s="131">
        <f t="shared" si="1"/>
        <v>539</v>
      </c>
    </row>
    <row r="47">
      <c r="B47" s="138">
        <v>907565.0</v>
      </c>
      <c r="C47" s="128" t="s">
        <v>108</v>
      </c>
      <c r="D47" s="149" t="s">
        <v>7</v>
      </c>
      <c r="E47" s="129" t="s">
        <v>49</v>
      </c>
      <c r="F47" s="130">
        <v>44315.0</v>
      </c>
      <c r="G47" s="130">
        <v>44810.0</v>
      </c>
      <c r="H47" s="144">
        <v>44908.0</v>
      </c>
      <c r="I47" s="131">
        <f t="shared" si="1"/>
        <v>126</v>
      </c>
    </row>
    <row r="48">
      <c r="B48" s="133">
        <v>878718.0</v>
      </c>
      <c r="C48" s="128" t="s">
        <v>239</v>
      </c>
      <c r="D48" s="80" t="s">
        <v>7</v>
      </c>
      <c r="E48" s="129" t="s">
        <v>46</v>
      </c>
      <c r="F48" s="144">
        <v>43374.0</v>
      </c>
      <c r="G48" s="144">
        <v>43798.0</v>
      </c>
      <c r="H48" s="144">
        <v>43913.0</v>
      </c>
      <c r="I48" s="131">
        <f t="shared" si="1"/>
        <v>1121</v>
      </c>
    </row>
    <row r="49">
      <c r="B49" s="138">
        <v>907563.0</v>
      </c>
      <c r="C49" s="128" t="s">
        <v>110</v>
      </c>
      <c r="D49" s="150" t="s">
        <v>12</v>
      </c>
      <c r="E49" s="129" t="s">
        <v>46</v>
      </c>
      <c r="F49" s="130">
        <v>44315.0</v>
      </c>
      <c r="G49" s="130">
        <v>44750.0</v>
      </c>
      <c r="H49" s="144">
        <v>44873.0</v>
      </c>
      <c r="I49" s="131">
        <f t="shared" si="1"/>
        <v>161</v>
      </c>
    </row>
    <row r="50">
      <c r="B50" s="138">
        <v>907567.0</v>
      </c>
      <c r="C50" s="128" t="s">
        <v>106</v>
      </c>
      <c r="D50" s="139" t="s">
        <v>8</v>
      </c>
      <c r="E50" s="141" t="s">
        <v>57</v>
      </c>
      <c r="F50" s="130">
        <v>44315.0</v>
      </c>
      <c r="G50" s="130">
        <v>44923.0</v>
      </c>
      <c r="H50" s="151">
        <v>45013.0</v>
      </c>
      <c r="I50" s="131">
        <f t="shared" si="1"/>
        <v>21</v>
      </c>
    </row>
    <row r="51">
      <c r="B51" s="138">
        <v>906966.0</v>
      </c>
      <c r="C51" s="128" t="s">
        <v>103</v>
      </c>
      <c r="D51" s="150" t="s">
        <v>12</v>
      </c>
      <c r="E51" s="129" t="s">
        <v>105</v>
      </c>
      <c r="F51" s="130">
        <v>44292.0</v>
      </c>
      <c r="G51" s="130">
        <v>45022.0</v>
      </c>
      <c r="H51" s="151">
        <v>44945.0</v>
      </c>
      <c r="I51" s="131">
        <f t="shared" si="1"/>
        <v>89</v>
      </c>
    </row>
    <row r="52">
      <c r="B52" s="133">
        <v>902188.0</v>
      </c>
      <c r="C52" s="128" t="s">
        <v>240</v>
      </c>
      <c r="D52" s="80" t="s">
        <v>7</v>
      </c>
      <c r="E52" s="129" t="s">
        <v>89</v>
      </c>
      <c r="F52" s="144">
        <v>44126.0</v>
      </c>
      <c r="G52" s="144">
        <v>44671.0</v>
      </c>
      <c r="H52" s="144">
        <v>44736.0</v>
      </c>
      <c r="I52" s="131">
        <f t="shared" si="1"/>
        <v>298</v>
      </c>
    </row>
  </sheetData>
  <autoFilter ref="$A$10:$Z$53"/>
  <mergeCells count="7">
    <mergeCell ref="F2:G2"/>
    <mergeCell ref="F3:G3"/>
    <mergeCell ref="F4:G4"/>
    <mergeCell ref="F5:G5"/>
    <mergeCell ref="F6:G6"/>
    <mergeCell ref="F7:G7"/>
    <mergeCell ref="F8:G8"/>
  </mergeCells>
  <conditionalFormatting sqref="D50">
    <cfRule type="cellIs" dxfId="0" priority="1" operator="equal">
      <formula>"ATRASADO"</formula>
    </cfRule>
  </conditionalFormatting>
  <conditionalFormatting sqref="D50">
    <cfRule type="cellIs" dxfId="1" priority="2" operator="equal">
      <formula>"OK"</formula>
    </cfRule>
  </conditionalFormatting>
  <conditionalFormatting sqref="D47 D51">
    <cfRule type="cellIs" dxfId="0" priority="3" operator="equal">
      <formula>"ATRASADO"</formula>
    </cfRule>
  </conditionalFormatting>
  <conditionalFormatting sqref="D47 D51">
    <cfRule type="cellIs" dxfId="1" priority="4" operator="equal">
      <formula>"OK"</formula>
    </cfRule>
  </conditionalFormatting>
  <conditionalFormatting sqref="D41">
    <cfRule type="cellIs" dxfId="0" priority="5" operator="equal">
      <formula>"ATRASADO"</formula>
    </cfRule>
  </conditionalFormatting>
  <conditionalFormatting sqref="D41">
    <cfRule type="cellIs" dxfId="1" priority="6" operator="equal">
      <formula>"OK"</formula>
    </cfRule>
  </conditionalFormatting>
  <conditionalFormatting sqref="D49">
    <cfRule type="cellIs" dxfId="0" priority="7" operator="equal">
      <formula>"ATRASADO"</formula>
    </cfRule>
  </conditionalFormatting>
  <conditionalFormatting sqref="D49">
    <cfRule type="cellIs" dxfId="1" priority="8" operator="equal">
      <formula>"OK"</formula>
    </cfRule>
  </conditionalFormatting>
  <conditionalFormatting sqref="D44">
    <cfRule type="cellIs" dxfId="0" priority="9" operator="equal">
      <formula>"ATRASADO"</formula>
    </cfRule>
  </conditionalFormatting>
  <conditionalFormatting sqref="D44">
    <cfRule type="cellIs" dxfId="1" priority="10" operator="equal">
      <formula>"OK"</formula>
    </cfRule>
  </conditionalFormatting>
  <conditionalFormatting sqref="F1:F6 E2:E5 G4 D13 D16:D19 D21:D48 D52">
    <cfRule type="cellIs" dxfId="0" priority="11" operator="equal">
      <formula>"ATRASADO"</formula>
    </cfRule>
  </conditionalFormatting>
  <conditionalFormatting sqref="F1:F6 E2:E5 G4 D13 D16:D19 D21:D48 D52">
    <cfRule type="cellIs" dxfId="1" priority="12" operator="equal">
      <formula>"OK"</formula>
    </cfRule>
  </conditionalFormatting>
  <conditionalFormatting sqref="F3 D11 D13 D15:D21 D23 D25:D27 D30:D36 D41">
    <cfRule type="cellIs" dxfId="0" priority="13" operator="equal">
      <formula>"ATRASADO"</formula>
    </cfRule>
  </conditionalFormatting>
  <conditionalFormatting sqref="F3 D11 D13 D15:D21 D23 D25:D27 D30:D36 D41">
    <cfRule type="cellIs" dxfId="1" priority="14" operator="equal">
      <formula>"OK"</formula>
    </cfRule>
  </conditionalFormatting>
  <conditionalFormatting sqref="D15">
    <cfRule type="cellIs" dxfId="0" priority="15" operator="equal">
      <formula>"ATRASADO"</formula>
    </cfRule>
  </conditionalFormatting>
  <conditionalFormatting sqref="D15">
    <cfRule type="cellIs" dxfId="1" priority="16" operator="equal">
      <formula>"OK"</formula>
    </cfRule>
  </conditionalFormatting>
  <conditionalFormatting sqref="F3 E7 D13:D14 D16:D21 D23 D25:D27 D30:D36 D41">
    <cfRule type="cellIs" dxfId="0" priority="17" operator="equal">
      <formula>"ATRASADO"</formula>
    </cfRule>
  </conditionalFormatting>
  <conditionalFormatting sqref="F3 E7 D13:D14 D16:D21 D23 D25:D27 D30:D36 D41">
    <cfRule type="cellIs" dxfId="1" priority="18" operator="equal">
      <formula>"OK"</formula>
    </cfRule>
  </conditionalFormatting>
  <conditionalFormatting sqref="D13">
    <cfRule type="cellIs" dxfId="0" priority="19" operator="equal">
      <formula>"ATRASADO"</formula>
    </cfRule>
  </conditionalFormatting>
  <conditionalFormatting sqref="D13">
    <cfRule type="cellIs" dxfId="1" priority="20" operator="equal">
      <formula>"OK"</formula>
    </cfRule>
  </conditionalFormatting>
  <conditionalFormatting sqref="D11:D12 D37 D52">
    <cfRule type="cellIs" dxfId="0" priority="21" operator="equal">
      <formula>"ATRASADO"</formula>
    </cfRule>
  </conditionalFormatting>
  <conditionalFormatting sqref="D11:D12 D37 D52">
    <cfRule type="cellIs" dxfId="1" priority="22" operator="equal">
      <formula>"OK"</formula>
    </cfRule>
  </conditionalFormatting>
  <drawing r:id="rId1"/>
</worksheet>
</file>