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90" windowWidth="28755" windowHeight="12585" activeTab="2"/>
  </bookViews>
  <sheets>
    <sheet name="Proposta" sheetId="1" r:id="rId1"/>
    <sheet name="Participantes" sheetId="2" r:id="rId2"/>
    <sheet name="Plano de Trabalho" sheetId="3" r:id="rId3"/>
    <sheet name="Anexos" sheetId="5" r:id="rId4"/>
    <sheet name="Termos de Referência" sheetId="6" r:id="rId5"/>
  </sheets>
  <definedNames>
    <definedName name="_xlnm._FilterDatabase" localSheetId="2" hidden="1">'Plano de Trabalho'!$A$12:$Q$36</definedName>
  </definedNames>
  <calcPr calcId="125725"/>
</workbook>
</file>

<file path=xl/calcChain.xml><?xml version="1.0" encoding="utf-8"?>
<calcChain xmlns="http://schemas.openxmlformats.org/spreadsheetml/2006/main">
  <c r="P13" i="3"/>
  <c r="H36"/>
  <c r="P31"/>
  <c r="F31"/>
  <c r="H33"/>
  <c r="P25"/>
  <c r="F25"/>
  <c r="F24" s="1"/>
  <c r="H24" s="1"/>
  <c r="H29"/>
  <c r="H27"/>
  <c r="F21"/>
  <c r="H21" s="1"/>
  <c r="F14"/>
  <c r="H14" s="1"/>
  <c r="F18"/>
  <c r="H18" s="1"/>
  <c r="H23"/>
  <c r="H20"/>
  <c r="H16"/>
  <c r="H17"/>
  <c r="D7"/>
  <c r="D6"/>
  <c r="D5"/>
  <c r="D4"/>
  <c r="D3"/>
  <c r="D2"/>
  <c r="H15"/>
  <c r="H19"/>
  <c r="H22"/>
  <c r="H26"/>
  <c r="H28"/>
  <c r="H30"/>
  <c r="H32"/>
  <c r="H34"/>
  <c r="H35"/>
  <c r="H31" l="1"/>
  <c r="H25"/>
  <c r="F13"/>
  <c r="H13" s="1"/>
  <c r="D8"/>
  <c r="D9" s="1"/>
</calcChain>
</file>

<file path=xl/sharedStrings.xml><?xml version="1.0" encoding="utf-8"?>
<sst xmlns="http://schemas.openxmlformats.org/spreadsheetml/2006/main" count="231" uniqueCount="111">
  <si>
    <t>Proposta</t>
  </si>
  <si>
    <t>Programa</t>
  </si>
  <si>
    <t>Valor total:</t>
  </si>
  <si>
    <t>Valor de repasse:</t>
  </si>
  <si>
    <t xml:space="preserve">Valor de Contrapartida: </t>
  </si>
  <si>
    <t>Financeira:</t>
  </si>
  <si>
    <t>Bens e Serviços:</t>
  </si>
  <si>
    <t>Justificativa</t>
  </si>
  <si>
    <t>Caracterização dos interesses recíprocos do proponente e do programa federal</t>
  </si>
  <si>
    <t>Diagnóstico do problema</t>
  </si>
  <si>
    <t>Definição do problema</t>
  </si>
  <si>
    <t>Causas</t>
  </si>
  <si>
    <t>Consequências</t>
  </si>
  <si>
    <t>Indicadores de problema</t>
  </si>
  <si>
    <t>Definição do público-alvo</t>
  </si>
  <si>
    <t>Proposta para a resolução do problema</t>
  </si>
  <si>
    <t>Relação entre a proposta e o programa federal</t>
  </si>
  <si>
    <t>Resultados esperados (eficiência, eficácia e efetividade)</t>
  </si>
  <si>
    <t>Objeto do Convênio</t>
  </si>
  <si>
    <t>Capacidade técnica e Gerencial</t>
  </si>
  <si>
    <t>Data início do projeto</t>
  </si>
  <si>
    <t>Data fim do projeto</t>
  </si>
  <si>
    <t>Banco e agência</t>
  </si>
  <si>
    <t>Participantes</t>
  </si>
  <si>
    <t>Existe, no projeto, a necessidade de outro órgão ou instituição manifestar consentimento ou assumir obrigações em nome próprio? (Desde que não seja executar projeto, personalíssimo do proponente)</t>
  </si>
  <si>
    <t>Se sim, qual(is)?</t>
  </si>
  <si>
    <t>CNPJ</t>
  </si>
  <si>
    <t>Nome do órgão ou instituição</t>
  </si>
  <si>
    <t>Cronograma de Desembolso</t>
  </si>
  <si>
    <t>Meta</t>
  </si>
  <si>
    <t>Etapa</t>
  </si>
  <si>
    <t>Unidade de Fornecimento</t>
  </si>
  <si>
    <t>Valor total</t>
  </si>
  <si>
    <t>Quantidade</t>
  </si>
  <si>
    <t>Valor Unitário</t>
  </si>
  <si>
    <t>Data Início</t>
  </si>
  <si>
    <t>Data Término</t>
  </si>
  <si>
    <t>UF</t>
  </si>
  <si>
    <t>Cód Município</t>
  </si>
  <si>
    <t>Endereço</t>
  </si>
  <si>
    <t>CEP</t>
  </si>
  <si>
    <t>Observações</t>
  </si>
  <si>
    <t>1° parcela</t>
  </si>
  <si>
    <t>Objeto:</t>
  </si>
  <si>
    <t>(1.1) Reforma de Espaço</t>
  </si>
  <si>
    <t>Especificação Plano de Aplicação Detalhado</t>
  </si>
  <si>
    <t>$ Repasse:</t>
  </si>
  <si>
    <t>$ Contrapart:</t>
  </si>
  <si>
    <t>Início:</t>
  </si>
  <si>
    <t>Término:</t>
  </si>
  <si>
    <t>113/2011</t>
  </si>
  <si>
    <t>(1.2) Aquisição de Mobiliário</t>
  </si>
  <si>
    <t>(1.3) Aquisição de Material de consumo</t>
  </si>
  <si>
    <t>(2.1)Aquisição de Equipamentos</t>
  </si>
  <si>
    <t>Promover a capacidade institucional de gestar os instrumentos de transferência voluntária da União</t>
  </si>
  <si>
    <t>ver modelo</t>
  </si>
  <si>
    <t>Brasil 3085-6</t>
  </si>
  <si>
    <t>Tempo dias:</t>
  </si>
  <si>
    <t>Tempo Meses:</t>
  </si>
  <si>
    <t>m2</t>
  </si>
  <si>
    <t>lote</t>
  </si>
  <si>
    <t>unidade</t>
  </si>
  <si>
    <t>horas/aula</t>
  </si>
  <si>
    <t>DF</t>
  </si>
  <si>
    <t>70000-000</t>
  </si>
  <si>
    <t>Lote contendo 25 cadeiras, 25 mesas, 1 quadro negro e uma tela de projeção branca</t>
  </si>
  <si>
    <t>Lote contendo 40 resmas, 5 cartuchos tinta, 1 caixa caneta, 1 caixa lápis, etc</t>
  </si>
  <si>
    <t>Computadores all-in-one wirelles</t>
  </si>
  <si>
    <t>Qualificação conforme termo de referência</t>
  </si>
  <si>
    <t>_</t>
  </si>
  <si>
    <t>PAD           (Tipo de Despesa)</t>
  </si>
  <si>
    <t>Obras</t>
  </si>
  <si>
    <t>Tributo</t>
  </si>
  <si>
    <t>outra</t>
  </si>
  <si>
    <t>(1.1) Imposto Federal (pis-cofins)</t>
  </si>
  <si>
    <t>(1.2) Imposto Estadual (ICMS)</t>
  </si>
  <si>
    <t>(1.1) Imposto Municipal (iss)</t>
  </si>
  <si>
    <t>Centro</t>
  </si>
  <si>
    <t>(2.1) Tributo Estadual (ICMS)</t>
  </si>
  <si>
    <t>(2.2) Tributo Estadual (ICMS)</t>
  </si>
  <si>
    <t>(3.2) Tributo municipal (iss)</t>
  </si>
  <si>
    <t>Inserir texto</t>
  </si>
  <si>
    <t>Plano de Trabalho (Cronograma Físico, Cronograma de Desembolso e Plano de Aplicação Detalhado)</t>
  </si>
  <si>
    <t>Principais anexos</t>
  </si>
  <si>
    <t>Declaração de contrapartida</t>
  </si>
  <si>
    <t>Responsabilidades interveniente (se houver)</t>
  </si>
  <si>
    <t>Projeto detalhado (se houver)</t>
  </si>
  <si>
    <t>Modelos de Termos de Referência</t>
  </si>
  <si>
    <t>Pessoa Física</t>
  </si>
  <si>
    <t>Pessoa Jurídica</t>
  </si>
  <si>
    <t>Material permanente isolado</t>
  </si>
  <si>
    <t>Material permanente família</t>
  </si>
  <si>
    <t>(1) Constituir infraestrutura física a fim de implementar uma unidade profissionalizante, visando a realização de cursos, oficinas e reuniões</t>
  </si>
  <si>
    <t>(2) Constituir Infraestrutura tecnológica a fim de implementar uma unidade profissionalizante, visando a realização de cursos, oficinas e reuniões</t>
  </si>
  <si>
    <t>(3) Implementar Projeto Pedagógico para unidade profissionalizante</t>
  </si>
  <si>
    <t>(3.1)Desenvolver a  Matriz Curricular de Formação</t>
  </si>
  <si>
    <t>(3.2) Implementar os Treinamentos sequenciais Fase 1</t>
  </si>
  <si>
    <t xml:space="preserve">Valor Concedente 140.000,00          Mês 4                         Ano 2011           </t>
  </si>
  <si>
    <t xml:space="preserve">Valor Convenente  10.000,00        Mês  5                       Ano  2011             </t>
  </si>
  <si>
    <t>Bem</t>
  </si>
  <si>
    <t>(1.2) Material permanente: cadeiras, mesas, quadro e tela de projeção</t>
  </si>
  <si>
    <t>(2.1) Material permanente: computadores</t>
  </si>
  <si>
    <t>(2.1) Material permanente: projetor</t>
  </si>
  <si>
    <t>Serviço</t>
  </si>
  <si>
    <t>(3.2) Contratação de Professores/Palestrantes</t>
  </si>
  <si>
    <t>(3.1) Contratação de Empresa especializada para o desenvolvimento da Matriz Curricular de Formação</t>
  </si>
  <si>
    <t>(1.3) Material de consumo: lote de resma, lápis e canetas diversas</t>
  </si>
  <si>
    <t>(1.1) Contratação de empresa especializada em reformas</t>
  </si>
  <si>
    <t>(1.3) Imposto Estadual (ICMS)</t>
  </si>
  <si>
    <t>(3.1) Tributo Federal (CSLL)</t>
  </si>
  <si>
    <t>Despesa Administrativa</t>
  </si>
</sst>
</file>

<file path=xl/styles.xml><?xml version="1.0" encoding="utf-8"?>
<styleSheet xmlns="http://schemas.openxmlformats.org/spreadsheetml/2006/main">
  <numFmts count="1">
    <numFmt numFmtId="165" formatCode="dd/mm/yy;@"/>
  </numFmts>
  <fonts count="10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8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2" tint="-0.49998474074526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4.9989318521683403E-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9" tint="0.39994506668294322"/>
      </left>
      <right/>
      <top style="thin">
        <color theme="9" tint="0.39994506668294322"/>
      </top>
      <bottom style="thin">
        <color theme="9" tint="0.39994506668294322"/>
      </bottom>
      <diagonal/>
    </border>
    <border>
      <left/>
      <right/>
      <top style="thin">
        <color theme="9" tint="0.39994506668294322"/>
      </top>
      <bottom style="thin">
        <color theme="9" tint="0.39994506668294322"/>
      </bottom>
      <diagonal/>
    </border>
    <border>
      <left/>
      <right style="thin">
        <color theme="9" tint="0.39994506668294322"/>
      </right>
      <top style="thin">
        <color theme="9" tint="0.39994506668294322"/>
      </top>
      <bottom style="thin">
        <color theme="9" tint="0.39994506668294322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0" fillId="2" borderId="0" xfId="0" applyFill="1"/>
    <xf numFmtId="0" fontId="0" fillId="8" borderId="0" xfId="0" applyFill="1"/>
    <xf numFmtId="0" fontId="0" fillId="8" borderId="2" xfId="0" applyFill="1" applyBorder="1"/>
    <xf numFmtId="0" fontId="0" fillId="4" borderId="2" xfId="0" applyFill="1" applyBorder="1"/>
    <xf numFmtId="0" fontId="0" fillId="0" borderId="2" xfId="0" applyBorder="1"/>
    <xf numFmtId="0" fontId="5" fillId="0" borderId="0" xfId="0" applyFont="1"/>
    <xf numFmtId="0" fontId="2" fillId="0" borderId="0" xfId="0" applyFont="1"/>
    <xf numFmtId="0" fontId="2" fillId="7" borderId="1" xfId="0" applyFont="1" applyFill="1" applyBorder="1"/>
    <xf numFmtId="0" fontId="2" fillId="7" borderId="2" xfId="0" applyFont="1" applyFill="1" applyBorder="1"/>
    <xf numFmtId="0" fontId="2" fillId="7" borderId="1" xfId="0" applyFont="1" applyFill="1" applyBorder="1" applyAlignment="1">
      <alignment wrapText="1"/>
    </xf>
    <xf numFmtId="4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/>
    <xf numFmtId="0" fontId="0" fillId="0" borderId="0" xfId="0" applyAlignment="1">
      <alignment horizontal="right"/>
    </xf>
    <xf numFmtId="0" fontId="2" fillId="7" borderId="2" xfId="0" applyFont="1" applyFill="1" applyBorder="1"/>
    <xf numFmtId="0" fontId="2" fillId="7" borderId="0" xfId="0" applyFont="1" applyFill="1" applyAlignment="1">
      <alignment horizontal="left" vertical="top" textRotation="90"/>
    </xf>
    <xf numFmtId="0" fontId="2" fillId="8" borderId="0" xfId="0" applyFont="1" applyFill="1" applyAlignment="1">
      <alignment horizontal="left" vertical="top" textRotation="90"/>
    </xf>
    <xf numFmtId="0" fontId="0" fillId="8" borderId="2" xfId="0" applyFill="1" applyBorder="1"/>
    <xf numFmtId="0" fontId="5" fillId="3" borderId="0" xfId="0" applyFont="1" applyFill="1" applyAlignment="1"/>
    <xf numFmtId="0" fontId="5" fillId="3" borderId="2" xfId="0" applyFont="1" applyFill="1" applyBorder="1"/>
    <xf numFmtId="0" fontId="0" fillId="9" borderId="0" xfId="0" applyFill="1"/>
    <xf numFmtId="0" fontId="0" fillId="9" borderId="0" xfId="0" applyFill="1" applyAlignment="1">
      <alignment horizontal="right"/>
    </xf>
    <xf numFmtId="0" fontId="0" fillId="10" borderId="0" xfId="0" applyFill="1" applyAlignment="1">
      <alignment horizontal="right"/>
    </xf>
    <xf numFmtId="4" fontId="0" fillId="0" borderId="0" xfId="0" applyNumberFormat="1" applyAlignment="1">
      <alignment horizontal="left"/>
    </xf>
    <xf numFmtId="0" fontId="0" fillId="11" borderId="0" xfId="0" applyFill="1"/>
    <xf numFmtId="0" fontId="0" fillId="9" borderId="0" xfId="0" applyFill="1"/>
    <xf numFmtId="0" fontId="0" fillId="10" borderId="0" xfId="0" applyFill="1"/>
    <xf numFmtId="0" fontId="0" fillId="11" borderId="0" xfId="0" applyFill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12" borderId="0" xfId="0" applyFill="1"/>
    <xf numFmtId="0" fontId="0" fillId="13" borderId="0" xfId="0" applyFill="1"/>
    <xf numFmtId="165" fontId="0" fillId="0" borderId="0" xfId="0" applyNumberFormat="1" applyAlignment="1">
      <alignment horizontal="left"/>
    </xf>
    <xf numFmtId="0" fontId="0" fillId="13" borderId="0" xfId="0" applyFill="1" applyBorder="1"/>
    <xf numFmtId="0" fontId="0" fillId="0" borderId="0" xfId="0" applyFont="1" applyAlignment="1">
      <alignment wrapText="1"/>
    </xf>
    <xf numFmtId="165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left"/>
    </xf>
    <xf numFmtId="0" fontId="4" fillId="0" borderId="2" xfId="0" applyFont="1" applyBorder="1"/>
    <xf numFmtId="0" fontId="2" fillId="9" borderId="0" xfId="0" applyFont="1" applyFill="1"/>
    <xf numFmtId="0" fontId="0" fillId="10" borderId="0" xfId="0" applyFill="1" applyAlignment="1">
      <alignment wrapText="1"/>
    </xf>
    <xf numFmtId="0" fontId="0" fillId="0" borderId="3" xfId="0" applyBorder="1"/>
    <xf numFmtId="0" fontId="0" fillId="0" borderId="3" xfId="0" applyBorder="1"/>
    <xf numFmtId="0" fontId="0" fillId="5" borderId="0" xfId="0" applyFill="1" applyAlignment="1">
      <alignment horizontal="center"/>
    </xf>
    <xf numFmtId="0" fontId="1" fillId="6" borderId="0" xfId="0" applyFont="1" applyFill="1" applyAlignment="1">
      <alignment horizontal="center"/>
    </xf>
    <xf numFmtId="0" fontId="2" fillId="14" borderId="0" xfId="0" applyFont="1" applyFill="1" applyAlignment="1">
      <alignment horizontal="center" textRotation="90" wrapText="1"/>
    </xf>
    <xf numFmtId="0" fontId="2" fillId="4" borderId="0" xfId="0" applyFont="1" applyFill="1" applyAlignment="1">
      <alignment horizontal="left" vertical="top" textRotation="90" wrapText="1"/>
    </xf>
    <xf numFmtId="0" fontId="2" fillId="7" borderId="1" xfId="0" applyFont="1" applyFill="1" applyBorder="1" applyAlignment="1">
      <alignment horizontal="center"/>
    </xf>
    <xf numFmtId="4" fontId="2" fillId="7" borderId="1" xfId="0" applyNumberFormat="1" applyFont="1" applyFill="1" applyBorder="1" applyAlignment="1">
      <alignment horizontal="center"/>
    </xf>
    <xf numFmtId="2" fontId="2" fillId="7" borderId="1" xfId="0" applyNumberFormat="1" applyFont="1" applyFill="1" applyBorder="1" applyAlignment="1">
      <alignment horizontal="center"/>
    </xf>
    <xf numFmtId="165" fontId="2" fillId="7" borderId="1" xfId="0" applyNumberFormat="1" applyFont="1" applyFill="1" applyBorder="1" applyAlignment="1">
      <alignment horizontal="center"/>
    </xf>
    <xf numFmtId="0" fontId="2" fillId="7" borderId="1" xfId="0" applyFont="1" applyFill="1" applyBorder="1" applyAlignment="1">
      <alignment horizontal="left"/>
    </xf>
    <xf numFmtId="0" fontId="2" fillId="7" borderId="2" xfId="0" applyFont="1" applyFill="1" applyBorder="1" applyAlignment="1">
      <alignment horizontal="center"/>
    </xf>
    <xf numFmtId="165" fontId="2" fillId="7" borderId="2" xfId="0" applyNumberFormat="1" applyFont="1" applyFill="1" applyBorder="1" applyAlignment="1">
      <alignment horizontal="center"/>
    </xf>
    <xf numFmtId="0" fontId="7" fillId="8" borderId="0" xfId="0" applyFont="1" applyFill="1" applyAlignment="1">
      <alignment horizontal="center"/>
    </xf>
    <xf numFmtId="4" fontId="7" fillId="8" borderId="1" xfId="0" applyNumberFormat="1" applyFont="1" applyFill="1" applyBorder="1" applyAlignment="1">
      <alignment horizontal="center"/>
    </xf>
    <xf numFmtId="2" fontId="7" fillId="8" borderId="1" xfId="0" applyNumberFormat="1" applyFont="1" applyFill="1" applyBorder="1" applyAlignment="1">
      <alignment horizontal="center"/>
    </xf>
    <xf numFmtId="165" fontId="7" fillId="8" borderId="2" xfId="0" applyNumberFormat="1" applyFont="1" applyFill="1" applyBorder="1" applyAlignment="1">
      <alignment horizontal="center"/>
    </xf>
    <xf numFmtId="165" fontId="7" fillId="8" borderId="1" xfId="0" applyNumberFormat="1" applyFont="1" applyFill="1" applyBorder="1" applyAlignment="1">
      <alignment horizontal="center"/>
    </xf>
    <xf numFmtId="0" fontId="7" fillId="8" borderId="1" xfId="0" applyFont="1" applyFill="1" applyBorder="1" applyAlignment="1">
      <alignment horizontal="center"/>
    </xf>
    <xf numFmtId="0" fontId="7" fillId="8" borderId="1" xfId="0" applyFont="1" applyFill="1" applyBorder="1" applyAlignment="1">
      <alignment horizontal="left"/>
    </xf>
    <xf numFmtId="0" fontId="7" fillId="8" borderId="2" xfId="0" applyFont="1" applyFill="1" applyBorder="1"/>
    <xf numFmtId="0" fontId="7" fillId="8" borderId="2" xfId="0" applyFont="1" applyFill="1" applyBorder="1" applyAlignment="1">
      <alignment horizontal="center"/>
    </xf>
    <xf numFmtId="0" fontId="2" fillId="15" borderId="0" xfId="0" applyFont="1" applyFill="1" applyAlignment="1">
      <alignment horizontal="center" textRotation="90" wrapText="1"/>
    </xf>
    <xf numFmtId="0" fontId="2" fillId="15" borderId="0" xfId="0" applyFont="1" applyFill="1" applyAlignment="1">
      <alignment horizontal="center" wrapText="1"/>
    </xf>
    <xf numFmtId="0" fontId="8" fillId="16" borderId="0" xfId="0" applyFont="1" applyFill="1"/>
    <xf numFmtId="4" fontId="0" fillId="0" borderId="2" xfId="0" applyNumberFormat="1" applyBorder="1" applyAlignment="1">
      <alignment horizontal="center"/>
    </xf>
    <xf numFmtId="2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4" xfId="0" applyBorder="1" applyAlignment="1">
      <alignment horizontal="justify" vertical="top" wrapText="1"/>
    </xf>
    <xf numFmtId="0" fontId="0" fillId="0" borderId="5" xfId="0" applyBorder="1" applyAlignment="1">
      <alignment horizontal="justify" vertical="top" wrapText="1"/>
    </xf>
    <xf numFmtId="0" fontId="0" fillId="0" borderId="6" xfId="0" applyBorder="1" applyAlignment="1">
      <alignment horizontal="justify" vertical="top" wrapText="1"/>
    </xf>
    <xf numFmtId="0" fontId="6" fillId="8" borderId="0" xfId="0" applyFont="1" applyFill="1" applyAlignment="1">
      <alignment horizontal="center"/>
    </xf>
    <xf numFmtId="0" fontId="1" fillId="4" borderId="0" xfId="0" applyFont="1" applyFill="1"/>
    <xf numFmtId="1" fontId="1" fillId="4" borderId="0" xfId="0" applyNumberFormat="1" applyFont="1" applyFill="1" applyAlignment="1">
      <alignment horizontal="center"/>
    </xf>
    <xf numFmtId="0" fontId="2" fillId="12" borderId="0" xfId="0" applyFont="1" applyFill="1"/>
    <xf numFmtId="0" fontId="5" fillId="12" borderId="0" xfId="0" applyFont="1" applyFill="1"/>
    <xf numFmtId="0" fontId="2" fillId="12" borderId="0" xfId="0" applyFont="1" applyFill="1" applyAlignment="1">
      <alignment horizontal="right"/>
    </xf>
    <xf numFmtId="0" fontId="2" fillId="12" borderId="0" xfId="0" applyFont="1" applyFill="1" applyAlignment="1">
      <alignment horizontal="left"/>
    </xf>
    <xf numFmtId="4" fontId="2" fillId="12" borderId="0" xfId="0" applyNumberFormat="1" applyFont="1" applyFill="1" applyAlignment="1">
      <alignment horizontal="left"/>
    </xf>
    <xf numFmtId="165" fontId="2" fillId="12" borderId="0" xfId="0" applyNumberFormat="1" applyFont="1" applyFill="1" applyAlignment="1">
      <alignment horizontal="left"/>
    </xf>
    <xf numFmtId="0" fontId="3" fillId="12" borderId="0" xfId="0" applyFont="1" applyFill="1"/>
    <xf numFmtId="0" fontId="9" fillId="12" borderId="0" xfId="0" applyFont="1" applyFill="1" applyAlignment="1">
      <alignment horizontal="right"/>
    </xf>
    <xf numFmtId="0" fontId="9" fillId="12" borderId="0" xfId="0" applyFont="1" applyFill="1" applyAlignment="1">
      <alignment horizontal="left"/>
    </xf>
    <xf numFmtId="1" fontId="9" fillId="12" borderId="0" xfId="0" applyNumberFormat="1" applyFont="1" applyFill="1" applyAlignment="1">
      <alignment horizontal="left"/>
    </xf>
    <xf numFmtId="0" fontId="2" fillId="5" borderId="0" xfId="0" applyFont="1" applyFill="1"/>
    <xf numFmtId="0" fontId="2" fillId="7" borderId="2" xfId="0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CC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9" tint="-0.249977111117893"/>
  </sheetPr>
  <dimension ref="A1:I40"/>
  <sheetViews>
    <sheetView zoomScaleNormal="100" workbookViewId="0">
      <selection activeCell="N16" sqref="N16"/>
    </sheetView>
  </sheetViews>
  <sheetFormatPr defaultRowHeight="15"/>
  <cols>
    <col min="9" max="9" width="17.42578125" customWidth="1"/>
  </cols>
  <sheetData>
    <row r="1" spans="1:9" ht="26.25">
      <c r="A1" s="2" t="s">
        <v>0</v>
      </c>
      <c r="B1" s="75" t="s">
        <v>50</v>
      </c>
      <c r="C1" s="75"/>
    </row>
    <row r="3" spans="1:9">
      <c r="A3" s="76" t="s">
        <v>1</v>
      </c>
      <c r="B3" s="77">
        <v>2108020110001</v>
      </c>
      <c r="C3" s="77"/>
    </row>
    <row r="5" spans="1:9">
      <c r="A5" s="23" t="s">
        <v>2</v>
      </c>
      <c r="B5" s="23"/>
      <c r="C5" s="23"/>
      <c r="D5" s="25">
        <v>150000</v>
      </c>
      <c r="E5" s="25"/>
    </row>
    <row r="6" spans="1:9">
      <c r="A6" s="23" t="s">
        <v>3</v>
      </c>
      <c r="B6" s="23"/>
      <c r="C6" s="23"/>
      <c r="D6" s="25">
        <v>140000</v>
      </c>
      <c r="E6" s="25"/>
    </row>
    <row r="7" spans="1:9">
      <c r="A7" s="23" t="s">
        <v>4</v>
      </c>
      <c r="B7" s="23"/>
      <c r="C7" s="23"/>
      <c r="D7" s="25">
        <v>10000</v>
      </c>
      <c r="E7" s="25"/>
    </row>
    <row r="8" spans="1:9">
      <c r="A8" s="15"/>
      <c r="B8" s="24" t="s">
        <v>5</v>
      </c>
      <c r="C8" s="24"/>
      <c r="D8" s="25">
        <v>10000</v>
      </c>
      <c r="E8" s="25"/>
    </row>
    <row r="9" spans="1:9">
      <c r="A9" s="15"/>
      <c r="B9" s="24" t="s">
        <v>6</v>
      </c>
      <c r="C9" s="24"/>
      <c r="D9" s="25">
        <v>0</v>
      </c>
      <c r="E9" s="25"/>
    </row>
    <row r="11" spans="1:9">
      <c r="A11" s="27" t="s">
        <v>7</v>
      </c>
      <c r="B11" s="27"/>
      <c r="C11" s="27"/>
      <c r="D11" s="27"/>
      <c r="E11" s="27"/>
      <c r="F11" s="27"/>
      <c r="G11" s="27"/>
      <c r="H11" s="27"/>
      <c r="I11" s="27"/>
    </row>
    <row r="12" spans="1:9">
      <c r="A12" s="34"/>
      <c r="B12" s="28" t="s">
        <v>8</v>
      </c>
      <c r="C12" s="28"/>
      <c r="D12" s="28"/>
      <c r="E12" s="28"/>
      <c r="F12" s="28"/>
      <c r="G12" s="28"/>
      <c r="H12" s="28"/>
      <c r="I12" s="28"/>
    </row>
    <row r="13" spans="1:9" ht="33" customHeight="1">
      <c r="A13" s="34"/>
      <c r="B13" s="72" t="s">
        <v>81</v>
      </c>
      <c r="C13" s="73"/>
      <c r="D13" s="73"/>
      <c r="E13" s="73"/>
      <c r="F13" s="73"/>
      <c r="G13" s="73"/>
      <c r="H13" s="73"/>
      <c r="I13" s="74"/>
    </row>
    <row r="14" spans="1:9">
      <c r="A14" s="34"/>
      <c r="B14" s="28" t="s">
        <v>9</v>
      </c>
      <c r="C14" s="28"/>
      <c r="D14" s="28"/>
      <c r="E14" s="28"/>
      <c r="F14" s="28"/>
      <c r="G14" s="28"/>
      <c r="H14" s="28"/>
      <c r="I14" s="28"/>
    </row>
    <row r="15" spans="1:9">
      <c r="A15" s="34"/>
      <c r="B15" s="34"/>
      <c r="C15" s="29" t="s">
        <v>10</v>
      </c>
      <c r="D15" s="29"/>
      <c r="E15" s="29"/>
      <c r="F15" s="29"/>
      <c r="G15" s="29"/>
      <c r="H15" s="29"/>
      <c r="I15" s="29"/>
    </row>
    <row r="16" spans="1:9" ht="33" customHeight="1">
      <c r="A16" s="34"/>
      <c r="B16" s="34"/>
      <c r="C16" s="30" t="s">
        <v>81</v>
      </c>
      <c r="D16" s="31"/>
      <c r="E16" s="31"/>
      <c r="F16" s="31"/>
      <c r="G16" s="31"/>
      <c r="H16" s="31"/>
      <c r="I16" s="32"/>
    </row>
    <row r="17" spans="1:9">
      <c r="A17" s="34"/>
      <c r="B17" s="34"/>
      <c r="C17" s="29" t="s">
        <v>11</v>
      </c>
      <c r="D17" s="29"/>
      <c r="E17" s="29"/>
      <c r="F17" s="29"/>
      <c r="G17" s="29"/>
      <c r="H17" s="29"/>
      <c r="I17" s="29"/>
    </row>
    <row r="18" spans="1:9" ht="34.5" customHeight="1">
      <c r="A18" s="34"/>
      <c r="B18" s="34"/>
      <c r="C18" s="30" t="s">
        <v>81</v>
      </c>
      <c r="D18" s="31"/>
      <c r="E18" s="31"/>
      <c r="F18" s="31"/>
      <c r="G18" s="31"/>
      <c r="H18" s="31"/>
      <c r="I18" s="32"/>
    </row>
    <row r="19" spans="1:9">
      <c r="A19" s="34"/>
      <c r="B19" s="34"/>
      <c r="C19" s="29" t="s">
        <v>12</v>
      </c>
      <c r="D19" s="29"/>
      <c r="E19" s="29"/>
      <c r="F19" s="29"/>
      <c r="G19" s="29"/>
      <c r="H19" s="29"/>
      <c r="I19" s="29"/>
    </row>
    <row r="20" spans="1:9" ht="31.5" customHeight="1">
      <c r="A20" s="34"/>
      <c r="B20" s="34"/>
      <c r="C20" s="30" t="s">
        <v>81</v>
      </c>
      <c r="D20" s="31"/>
      <c r="E20" s="31"/>
      <c r="F20" s="31"/>
      <c r="G20" s="31"/>
      <c r="H20" s="31"/>
      <c r="I20" s="32"/>
    </row>
    <row r="21" spans="1:9">
      <c r="A21" s="34"/>
      <c r="B21" s="34"/>
      <c r="C21" s="29" t="s">
        <v>13</v>
      </c>
      <c r="D21" s="29"/>
      <c r="E21" s="29"/>
      <c r="F21" s="29"/>
      <c r="G21" s="29"/>
      <c r="H21" s="29"/>
      <c r="I21" s="29"/>
    </row>
    <row r="22" spans="1:9" ht="29.25" customHeight="1">
      <c r="A22" s="34"/>
      <c r="B22" s="34"/>
      <c r="C22" s="30" t="s">
        <v>81</v>
      </c>
      <c r="D22" s="31"/>
      <c r="E22" s="31"/>
      <c r="F22" s="31"/>
      <c r="G22" s="31"/>
      <c r="H22" s="31"/>
      <c r="I22" s="32"/>
    </row>
    <row r="23" spans="1:9">
      <c r="A23" s="34"/>
      <c r="B23" s="34"/>
      <c r="C23" s="29" t="s">
        <v>14</v>
      </c>
      <c r="D23" s="29"/>
      <c r="E23" s="29"/>
      <c r="F23" s="29"/>
      <c r="G23" s="29"/>
      <c r="H23" s="29"/>
      <c r="I23" s="29"/>
    </row>
    <row r="24" spans="1:9" ht="30.75" customHeight="1">
      <c r="A24" s="34"/>
      <c r="B24" s="34"/>
      <c r="C24" s="30" t="s">
        <v>81</v>
      </c>
      <c r="D24" s="31"/>
      <c r="E24" s="31"/>
      <c r="F24" s="31"/>
      <c r="G24" s="31"/>
      <c r="H24" s="31"/>
      <c r="I24" s="32"/>
    </row>
    <row r="25" spans="1:9">
      <c r="A25" s="34"/>
      <c r="B25" s="28" t="s">
        <v>15</v>
      </c>
      <c r="C25" s="28"/>
      <c r="D25" s="28"/>
      <c r="E25" s="28"/>
      <c r="F25" s="28"/>
      <c r="G25" s="28"/>
      <c r="H25" s="28"/>
      <c r="I25" s="28"/>
    </row>
    <row r="26" spans="1:9" ht="30" customHeight="1">
      <c r="A26" s="34"/>
      <c r="B26" s="30" t="s">
        <v>81</v>
      </c>
      <c r="C26" s="31"/>
      <c r="D26" s="31"/>
      <c r="E26" s="31"/>
      <c r="F26" s="31"/>
      <c r="G26" s="31"/>
      <c r="H26" s="31"/>
      <c r="I26" s="32"/>
    </row>
    <row r="27" spans="1:9">
      <c r="A27" s="34"/>
      <c r="B27" s="28" t="s">
        <v>16</v>
      </c>
      <c r="C27" s="28"/>
      <c r="D27" s="28"/>
      <c r="E27" s="28"/>
      <c r="F27" s="28"/>
      <c r="G27" s="28"/>
      <c r="H27" s="28"/>
      <c r="I27" s="28"/>
    </row>
    <row r="28" spans="1:9" ht="33" customHeight="1">
      <c r="A28" s="34"/>
      <c r="B28" s="30" t="s">
        <v>81</v>
      </c>
      <c r="C28" s="31"/>
      <c r="D28" s="31"/>
      <c r="E28" s="31"/>
      <c r="F28" s="31"/>
      <c r="G28" s="31"/>
      <c r="H28" s="31"/>
      <c r="I28" s="32"/>
    </row>
    <row r="29" spans="1:9">
      <c r="A29" s="34"/>
      <c r="B29" s="28" t="s">
        <v>17</v>
      </c>
      <c r="C29" s="28"/>
      <c r="D29" s="28"/>
      <c r="E29" s="28"/>
      <c r="F29" s="28"/>
      <c r="G29" s="28"/>
      <c r="H29" s="28"/>
      <c r="I29" s="28"/>
    </row>
    <row r="30" spans="1:9" ht="30" customHeight="1">
      <c r="A30" s="34"/>
      <c r="B30" s="30" t="s">
        <v>81</v>
      </c>
      <c r="C30" s="31"/>
      <c r="D30" s="31"/>
      <c r="E30" s="31"/>
      <c r="F30" s="31"/>
      <c r="G30" s="31"/>
      <c r="H30" s="31"/>
      <c r="I30" s="32"/>
    </row>
    <row r="31" spans="1:9">
      <c r="A31" s="27" t="s">
        <v>18</v>
      </c>
      <c r="B31" s="27"/>
      <c r="C31" s="27"/>
      <c r="D31" s="27"/>
      <c r="E31" s="27"/>
      <c r="F31" s="27"/>
      <c r="G31" s="27"/>
      <c r="H31" s="27"/>
      <c r="I31" s="27"/>
    </row>
    <row r="32" spans="1:9" ht="29.25" customHeight="1">
      <c r="A32" s="37" t="s">
        <v>54</v>
      </c>
      <c r="B32" s="37"/>
      <c r="C32" s="37"/>
      <c r="D32" s="37"/>
      <c r="E32" s="37"/>
      <c r="F32" s="37"/>
      <c r="G32" s="37"/>
      <c r="H32" s="37"/>
      <c r="I32" s="37"/>
    </row>
    <row r="33" spans="1:9">
      <c r="A33" s="27" t="s">
        <v>19</v>
      </c>
      <c r="B33" s="27"/>
      <c r="C33" s="27"/>
      <c r="D33" s="27"/>
      <c r="E33" s="27"/>
      <c r="F33" s="27"/>
      <c r="G33" s="27"/>
      <c r="H33" s="27"/>
      <c r="I33" s="27"/>
    </row>
    <row r="34" spans="1:9">
      <c r="A34" s="14" t="s">
        <v>55</v>
      </c>
      <c r="B34" s="14"/>
      <c r="C34" s="14"/>
      <c r="D34" s="14"/>
      <c r="E34" s="14"/>
      <c r="F34" s="14"/>
      <c r="G34" s="14"/>
      <c r="H34" s="14"/>
      <c r="I34" s="14"/>
    </row>
    <row r="35" spans="1:9">
      <c r="A35" s="27" t="s">
        <v>22</v>
      </c>
      <c r="B35" s="27"/>
      <c r="C35" s="27"/>
      <c r="D35" s="27"/>
      <c r="E35" s="27"/>
      <c r="F35" s="27"/>
      <c r="G35" s="27"/>
      <c r="H35" s="27"/>
      <c r="I35" s="27"/>
    </row>
    <row r="36" spans="1:9">
      <c r="A36" s="36" t="s">
        <v>56</v>
      </c>
      <c r="B36" s="36"/>
      <c r="C36" s="36"/>
      <c r="D36" s="36"/>
      <c r="E36" s="36"/>
      <c r="F36" s="36"/>
      <c r="G36" s="36"/>
      <c r="H36" s="36"/>
      <c r="I36" s="36"/>
    </row>
    <row r="37" spans="1:9">
      <c r="A37" s="27" t="s">
        <v>20</v>
      </c>
      <c r="B37" s="27"/>
      <c r="C37" s="27"/>
      <c r="D37" s="27"/>
      <c r="E37" s="27"/>
      <c r="F37" s="27"/>
      <c r="G37" s="27"/>
      <c r="H37" s="27"/>
      <c r="I37" s="27"/>
    </row>
    <row r="38" spans="1:9">
      <c r="A38" s="35">
        <v>40638</v>
      </c>
      <c r="B38" s="35"/>
      <c r="C38" s="35"/>
      <c r="D38" s="35"/>
      <c r="E38" s="35"/>
      <c r="F38" s="35"/>
      <c r="G38" s="35"/>
      <c r="H38" s="35"/>
      <c r="I38" s="35"/>
    </row>
    <row r="39" spans="1:9">
      <c r="A39" s="27" t="s">
        <v>21</v>
      </c>
      <c r="B39" s="27"/>
      <c r="C39" s="27"/>
      <c r="D39" s="27"/>
      <c r="E39" s="27"/>
      <c r="F39" s="27"/>
      <c r="G39" s="27"/>
      <c r="H39" s="27"/>
      <c r="I39" s="27"/>
    </row>
    <row r="40" spans="1:9">
      <c r="A40" s="35">
        <v>40882</v>
      </c>
      <c r="B40" s="35"/>
      <c r="C40" s="35"/>
      <c r="D40" s="35"/>
      <c r="E40" s="35"/>
      <c r="F40" s="35"/>
      <c r="G40" s="35"/>
      <c r="H40" s="35"/>
      <c r="I40" s="35"/>
    </row>
  </sheetData>
  <mergeCells count="42">
    <mergeCell ref="A38:I38"/>
    <mergeCell ref="A40:I40"/>
    <mergeCell ref="B26:I26"/>
    <mergeCell ref="B28:I28"/>
    <mergeCell ref="B30:I30"/>
    <mergeCell ref="B13:I13"/>
    <mergeCell ref="A32:I32"/>
    <mergeCell ref="A34:I34"/>
    <mergeCell ref="A39:I39"/>
    <mergeCell ref="C15:I15"/>
    <mergeCell ref="C17:I17"/>
    <mergeCell ref="C19:I19"/>
    <mergeCell ref="C21:I21"/>
    <mergeCell ref="C23:I23"/>
    <mergeCell ref="C16:I16"/>
    <mergeCell ref="C18:I18"/>
    <mergeCell ref="C20:I20"/>
    <mergeCell ref="C22:I22"/>
    <mergeCell ref="B27:I27"/>
    <mergeCell ref="B29:I29"/>
    <mergeCell ref="A31:I31"/>
    <mergeCell ref="A33:I33"/>
    <mergeCell ref="A35:I35"/>
    <mergeCell ref="A37:I37"/>
    <mergeCell ref="A36:I36"/>
    <mergeCell ref="B3:C3"/>
    <mergeCell ref="B1:C1"/>
    <mergeCell ref="A11:I11"/>
    <mergeCell ref="B12:I12"/>
    <mergeCell ref="B14:I14"/>
    <mergeCell ref="B25:I25"/>
    <mergeCell ref="C24:I24"/>
    <mergeCell ref="A5:C5"/>
    <mergeCell ref="A6:C6"/>
    <mergeCell ref="A7:C7"/>
    <mergeCell ref="B8:C8"/>
    <mergeCell ref="B9:C9"/>
    <mergeCell ref="D5:E5"/>
    <mergeCell ref="D6:E6"/>
    <mergeCell ref="D7:E7"/>
    <mergeCell ref="D8:E8"/>
    <mergeCell ref="D9:E9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6" tint="-0.249977111117893"/>
  </sheetPr>
  <dimension ref="A1:G10"/>
  <sheetViews>
    <sheetView zoomScaleNormal="100" workbookViewId="0">
      <selection activeCell="D22" sqref="D22"/>
    </sheetView>
  </sheetViews>
  <sheetFormatPr defaultRowHeight="15"/>
  <cols>
    <col min="1" max="1" width="24.140625" customWidth="1"/>
    <col min="2" max="2" width="18" customWidth="1"/>
  </cols>
  <sheetData>
    <row r="1" spans="1:7">
      <c r="A1" s="42" t="s">
        <v>23</v>
      </c>
      <c r="B1" s="42"/>
      <c r="C1" s="42"/>
      <c r="D1" s="42"/>
      <c r="E1" s="42"/>
      <c r="F1" s="42"/>
      <c r="G1" s="42"/>
    </row>
    <row r="3" spans="1:7" ht="32.25" customHeight="1">
      <c r="A3" s="43" t="s">
        <v>24</v>
      </c>
      <c r="B3" s="43"/>
      <c r="C3" s="43"/>
      <c r="D3" s="43"/>
      <c r="E3" s="43"/>
      <c r="F3" s="43"/>
      <c r="G3" s="43"/>
    </row>
    <row r="4" spans="1:7">
      <c r="A4" s="26" t="s">
        <v>25</v>
      </c>
    </row>
    <row r="6" spans="1:7">
      <c r="A6" s="22" t="s">
        <v>26</v>
      </c>
      <c r="B6" s="27" t="s">
        <v>27</v>
      </c>
      <c r="C6" s="27"/>
      <c r="D6" s="27"/>
      <c r="E6" s="27"/>
      <c r="F6" s="27"/>
      <c r="G6" s="27"/>
    </row>
    <row r="7" spans="1:7">
      <c r="A7" s="44"/>
      <c r="B7" s="45"/>
      <c r="C7" s="45"/>
      <c r="D7" s="45"/>
      <c r="E7" s="45"/>
      <c r="F7" s="45"/>
      <c r="G7" s="45"/>
    </row>
    <row r="8" spans="1:7">
      <c r="A8" s="44"/>
      <c r="B8" s="45"/>
      <c r="C8" s="45"/>
      <c r="D8" s="45"/>
      <c r="E8" s="45"/>
      <c r="F8" s="45"/>
      <c r="G8" s="45"/>
    </row>
    <row r="9" spans="1:7">
      <c r="A9" s="44"/>
      <c r="B9" s="45"/>
      <c r="C9" s="45"/>
      <c r="D9" s="45"/>
      <c r="E9" s="45"/>
      <c r="F9" s="45"/>
      <c r="G9" s="45"/>
    </row>
    <row r="10" spans="1:7">
      <c r="A10" s="44"/>
      <c r="B10" s="45"/>
      <c r="C10" s="45"/>
      <c r="D10" s="45"/>
      <c r="E10" s="45"/>
      <c r="F10" s="45"/>
      <c r="G10" s="45"/>
    </row>
  </sheetData>
  <mergeCells count="7">
    <mergeCell ref="A1:G1"/>
    <mergeCell ref="A3:G3"/>
    <mergeCell ref="B6:G6"/>
    <mergeCell ref="B7:G7"/>
    <mergeCell ref="B8:G8"/>
    <mergeCell ref="B9:G9"/>
    <mergeCell ref="B10:G10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5" tint="-0.249977111117893"/>
  </sheetPr>
  <dimension ref="A1:Q36"/>
  <sheetViews>
    <sheetView tabSelected="1" zoomScale="90" zoomScaleNormal="90" workbookViewId="0">
      <pane xSplit="10" ySplit="12" topLeftCell="K13" activePane="bottomRight" state="frozen"/>
      <selection pane="topRight" activeCell="K1" sqref="K1"/>
      <selection pane="bottomLeft" activeCell="A16" sqref="A16"/>
      <selection pane="bottomRight" activeCell="D22" sqref="D22"/>
    </sheetView>
  </sheetViews>
  <sheetFormatPr defaultRowHeight="15"/>
  <cols>
    <col min="1" max="1" width="4.28515625" style="7" customWidth="1"/>
    <col min="2" max="2" width="4.28515625" customWidth="1"/>
    <col min="3" max="3" width="9.42578125" customWidth="1"/>
    <col min="4" max="4" width="47.42578125" style="6" customWidth="1"/>
    <col min="5" max="5" width="9.5703125" customWidth="1"/>
    <col min="6" max="6" width="14.28515625" customWidth="1"/>
    <col min="7" max="7" width="9.140625" customWidth="1"/>
    <col min="8" max="8" width="13.42578125" customWidth="1"/>
    <col min="9" max="10" width="10" customWidth="1"/>
    <col min="11" max="11" width="5.7109375" customWidth="1"/>
    <col min="12" max="12" width="6.7109375" customWidth="1"/>
    <col min="13" max="13" width="15.28515625" customWidth="1"/>
    <col min="14" max="14" width="10.42578125" customWidth="1"/>
    <col min="15" max="15" width="28.140625" customWidth="1"/>
    <col min="16" max="17" width="14.28515625" customWidth="1"/>
  </cols>
  <sheetData>
    <row r="1" spans="1:17" ht="23.25">
      <c r="A1" s="68" t="s">
        <v>82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</row>
    <row r="2" spans="1:17">
      <c r="A2" s="80" t="s">
        <v>43</v>
      </c>
      <c r="B2" s="80"/>
      <c r="C2" s="80"/>
      <c r="D2" s="81" t="str">
        <f>Proposta!A32</f>
        <v>Promover a capacidade institucional de gestar os instrumentos de transferência voluntária da União</v>
      </c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</row>
    <row r="3" spans="1:17">
      <c r="A3" s="80" t="s">
        <v>2</v>
      </c>
      <c r="B3" s="80"/>
      <c r="C3" s="80"/>
      <c r="D3" s="82">
        <f>Proposta!D5</f>
        <v>150000</v>
      </c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</row>
    <row r="4" spans="1:17">
      <c r="A4" s="80" t="s">
        <v>46</v>
      </c>
      <c r="B4" s="80"/>
      <c r="C4" s="80"/>
      <c r="D4" s="82">
        <f>Proposta!D6</f>
        <v>140000</v>
      </c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</row>
    <row r="5" spans="1:17">
      <c r="A5" s="80" t="s">
        <v>47</v>
      </c>
      <c r="B5" s="80"/>
      <c r="C5" s="80"/>
      <c r="D5" s="82">
        <f>Proposta!D8</f>
        <v>10000</v>
      </c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</row>
    <row r="6" spans="1:17">
      <c r="A6" s="80" t="s">
        <v>48</v>
      </c>
      <c r="B6" s="80"/>
      <c r="C6" s="80"/>
      <c r="D6" s="83">
        <f>Proposta!A38</f>
        <v>40638</v>
      </c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</row>
    <row r="7" spans="1:17">
      <c r="A7" s="80" t="s">
        <v>49</v>
      </c>
      <c r="B7" s="80"/>
      <c r="C7" s="80"/>
      <c r="D7" s="83">
        <f>Proposta!A40</f>
        <v>40882</v>
      </c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</row>
    <row r="8" spans="1:17">
      <c r="A8" s="85" t="s">
        <v>57</v>
      </c>
      <c r="B8" s="85"/>
      <c r="C8" s="85"/>
      <c r="D8" s="86">
        <f>D7-D6</f>
        <v>244</v>
      </c>
      <c r="E8" s="84">
        <v>30</v>
      </c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</row>
    <row r="9" spans="1:17">
      <c r="A9" s="85" t="s">
        <v>58</v>
      </c>
      <c r="B9" s="85"/>
      <c r="C9" s="85"/>
      <c r="D9" s="87">
        <f>D8/E8</f>
        <v>8.1333333333333329</v>
      </c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</row>
    <row r="10" spans="1:17">
      <c r="A10" s="78"/>
      <c r="B10" s="33"/>
      <c r="C10" s="33"/>
      <c r="D10" s="79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47" t="s">
        <v>28</v>
      </c>
      <c r="Q10" s="47"/>
    </row>
    <row r="11" spans="1:17">
      <c r="A11" s="78"/>
      <c r="B11" s="33"/>
      <c r="C11" s="33"/>
      <c r="D11" s="79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46" t="s">
        <v>42</v>
      </c>
      <c r="Q11" s="46"/>
    </row>
    <row r="12" spans="1:17" ht="76.5" customHeight="1">
      <c r="A12" s="17" t="s">
        <v>29</v>
      </c>
      <c r="B12" s="18" t="s">
        <v>30</v>
      </c>
      <c r="C12" s="49" t="s">
        <v>70</v>
      </c>
      <c r="D12" s="20" t="s">
        <v>45</v>
      </c>
      <c r="E12" s="66" t="s">
        <v>31</v>
      </c>
      <c r="F12" s="66" t="s">
        <v>32</v>
      </c>
      <c r="G12" s="66" t="s">
        <v>33</v>
      </c>
      <c r="H12" s="66" t="s">
        <v>34</v>
      </c>
      <c r="I12" s="66" t="s">
        <v>35</v>
      </c>
      <c r="J12" s="66" t="s">
        <v>36</v>
      </c>
      <c r="K12" s="66" t="s">
        <v>37</v>
      </c>
      <c r="L12" s="66" t="s">
        <v>38</v>
      </c>
      <c r="M12" s="67" t="s">
        <v>39</v>
      </c>
      <c r="N12" s="66" t="s">
        <v>40</v>
      </c>
      <c r="O12" s="67" t="s">
        <v>41</v>
      </c>
      <c r="P12" s="48" t="s">
        <v>97</v>
      </c>
      <c r="Q12" s="48" t="s">
        <v>98</v>
      </c>
    </row>
    <row r="13" spans="1:17" ht="33.75" customHeight="1">
      <c r="A13" s="10" t="s">
        <v>92</v>
      </c>
      <c r="B13" s="10"/>
      <c r="C13" s="10"/>
      <c r="D13" s="10"/>
      <c r="E13" s="50" t="s">
        <v>61</v>
      </c>
      <c r="F13" s="51">
        <f>SUM(F14,F18,F21)</f>
        <v>58820</v>
      </c>
      <c r="G13" s="52">
        <v>1</v>
      </c>
      <c r="H13" s="51">
        <f>SUM(F13/G13)</f>
        <v>58820</v>
      </c>
      <c r="I13" s="53">
        <v>40638</v>
      </c>
      <c r="J13" s="53">
        <v>40699</v>
      </c>
      <c r="K13" s="50" t="s">
        <v>63</v>
      </c>
      <c r="L13" s="50">
        <v>9701</v>
      </c>
      <c r="M13" s="54" t="s">
        <v>77</v>
      </c>
      <c r="N13" s="50" t="s">
        <v>64</v>
      </c>
      <c r="O13" s="8"/>
      <c r="P13" s="51">
        <f>SUM(P14,P18,P21)</f>
        <v>48820</v>
      </c>
      <c r="Q13" s="51">
        <v>10000</v>
      </c>
    </row>
    <row r="14" spans="1:17" ht="22.5" customHeight="1">
      <c r="A14" s="9"/>
      <c r="B14" s="19" t="s">
        <v>44</v>
      </c>
      <c r="C14" s="19"/>
      <c r="D14" s="19"/>
      <c r="E14" s="57" t="s">
        <v>59</v>
      </c>
      <c r="F14" s="58">
        <f>SUM(F15:F17)</f>
        <v>27000</v>
      </c>
      <c r="G14" s="59">
        <v>25</v>
      </c>
      <c r="H14" s="58">
        <f t="shared" ref="H14:H36" si="0">SUM(F14/G14)</f>
        <v>1080</v>
      </c>
      <c r="I14" s="60">
        <v>40638</v>
      </c>
      <c r="J14" s="61">
        <v>40699</v>
      </c>
      <c r="K14" s="62" t="s">
        <v>63</v>
      </c>
      <c r="L14" s="62">
        <v>9701</v>
      </c>
      <c r="M14" s="63" t="s">
        <v>77</v>
      </c>
      <c r="N14" s="62" t="s">
        <v>64</v>
      </c>
      <c r="O14" s="64"/>
      <c r="P14" s="58">
        <v>27000</v>
      </c>
      <c r="Q14" s="58" t="s">
        <v>69</v>
      </c>
    </row>
    <row r="15" spans="1:17" ht="22.5" customHeight="1">
      <c r="A15" s="9"/>
      <c r="B15" s="3"/>
      <c r="C15" s="4" t="s">
        <v>71</v>
      </c>
      <c r="D15" s="21" t="s">
        <v>107</v>
      </c>
      <c r="E15" s="39" t="s">
        <v>59</v>
      </c>
      <c r="F15" s="11">
        <v>25000</v>
      </c>
      <c r="G15" s="12">
        <v>25</v>
      </c>
      <c r="H15" s="11">
        <f t="shared" si="0"/>
        <v>1000</v>
      </c>
      <c r="I15" s="38">
        <v>40638</v>
      </c>
      <c r="J15" s="38">
        <v>40699</v>
      </c>
      <c r="K15" s="13" t="s">
        <v>63</v>
      </c>
      <c r="L15" s="13">
        <v>9701</v>
      </c>
      <c r="M15" s="40" t="s">
        <v>77</v>
      </c>
      <c r="N15" s="13" t="s">
        <v>64</v>
      </c>
      <c r="O15" s="5"/>
      <c r="P15" s="11">
        <v>25000</v>
      </c>
      <c r="Q15" s="11" t="s">
        <v>69</v>
      </c>
    </row>
    <row r="16" spans="1:17" ht="22.5" customHeight="1">
      <c r="A16" s="9"/>
      <c r="B16" s="3"/>
      <c r="C16" s="4" t="s">
        <v>72</v>
      </c>
      <c r="D16" s="21" t="s">
        <v>74</v>
      </c>
      <c r="E16" s="39" t="s">
        <v>73</v>
      </c>
      <c r="F16" s="11">
        <v>500</v>
      </c>
      <c r="G16" s="12">
        <v>1</v>
      </c>
      <c r="H16" s="11">
        <f t="shared" si="0"/>
        <v>500</v>
      </c>
      <c r="I16" s="38">
        <v>40638</v>
      </c>
      <c r="J16" s="38">
        <v>40699</v>
      </c>
      <c r="K16" s="13" t="s">
        <v>63</v>
      </c>
      <c r="L16" s="13">
        <v>9701</v>
      </c>
      <c r="M16" s="40" t="s">
        <v>77</v>
      </c>
      <c r="N16" s="13" t="s">
        <v>64</v>
      </c>
      <c r="O16" s="5"/>
      <c r="P16" s="11">
        <v>500</v>
      </c>
      <c r="Q16" s="11"/>
    </row>
    <row r="17" spans="1:17" ht="22.5" customHeight="1">
      <c r="A17" s="9"/>
      <c r="B17" s="3"/>
      <c r="C17" s="4" t="s">
        <v>72</v>
      </c>
      <c r="D17" s="21" t="s">
        <v>76</v>
      </c>
      <c r="E17" s="39" t="s">
        <v>73</v>
      </c>
      <c r="F17" s="11">
        <v>1500</v>
      </c>
      <c r="G17" s="12">
        <v>1</v>
      </c>
      <c r="H17" s="11">
        <f t="shared" si="0"/>
        <v>1500</v>
      </c>
      <c r="I17" s="38">
        <v>40638</v>
      </c>
      <c r="J17" s="38">
        <v>40699</v>
      </c>
      <c r="K17" s="13" t="s">
        <v>63</v>
      </c>
      <c r="L17" s="13">
        <v>9701</v>
      </c>
      <c r="M17" s="40" t="s">
        <v>77</v>
      </c>
      <c r="N17" s="13" t="s">
        <v>64</v>
      </c>
      <c r="O17" s="5"/>
      <c r="P17" s="11">
        <v>1500</v>
      </c>
      <c r="Q17" s="11"/>
    </row>
    <row r="18" spans="1:17" ht="22.5" customHeight="1">
      <c r="A18" s="9"/>
      <c r="B18" s="19" t="s">
        <v>51</v>
      </c>
      <c r="C18" s="19"/>
      <c r="D18" s="19"/>
      <c r="E18" s="65" t="s">
        <v>60</v>
      </c>
      <c r="F18" s="58">
        <f>SUM(F19:F20)</f>
        <v>20820</v>
      </c>
      <c r="G18" s="59">
        <v>1</v>
      </c>
      <c r="H18" s="58">
        <f t="shared" si="0"/>
        <v>20820</v>
      </c>
      <c r="I18" s="60">
        <v>40668</v>
      </c>
      <c r="J18" s="61">
        <v>40699</v>
      </c>
      <c r="K18" s="62" t="s">
        <v>63</v>
      </c>
      <c r="L18" s="62">
        <v>9701</v>
      </c>
      <c r="M18" s="63" t="s">
        <v>77</v>
      </c>
      <c r="N18" s="62" t="s">
        <v>64</v>
      </c>
      <c r="O18" s="64"/>
      <c r="P18" s="58">
        <v>20820</v>
      </c>
      <c r="Q18" s="58" t="s">
        <v>69</v>
      </c>
    </row>
    <row r="19" spans="1:17" ht="22.5" customHeight="1">
      <c r="A19" s="9"/>
      <c r="B19" s="3"/>
      <c r="C19" s="4" t="s">
        <v>99</v>
      </c>
      <c r="D19" s="21" t="s">
        <v>100</v>
      </c>
      <c r="E19" s="39" t="s">
        <v>60</v>
      </c>
      <c r="F19" s="11">
        <v>18000</v>
      </c>
      <c r="G19" s="12">
        <v>1</v>
      </c>
      <c r="H19" s="11">
        <f t="shared" si="0"/>
        <v>18000</v>
      </c>
      <c r="I19" s="38">
        <v>40668</v>
      </c>
      <c r="J19" s="38">
        <v>40699</v>
      </c>
      <c r="K19" s="13" t="s">
        <v>63</v>
      </c>
      <c r="L19" s="13">
        <v>9701</v>
      </c>
      <c r="M19" s="40" t="s">
        <v>77</v>
      </c>
      <c r="N19" s="13" t="s">
        <v>64</v>
      </c>
      <c r="O19" s="41" t="s">
        <v>65</v>
      </c>
      <c r="P19" s="11">
        <v>18000</v>
      </c>
      <c r="Q19" s="11" t="s">
        <v>69</v>
      </c>
    </row>
    <row r="20" spans="1:17" ht="22.5" customHeight="1">
      <c r="A20" s="9"/>
      <c r="B20" s="3"/>
      <c r="C20" s="4" t="s">
        <v>72</v>
      </c>
      <c r="D20" s="21" t="s">
        <v>75</v>
      </c>
      <c r="E20" s="39" t="s">
        <v>73</v>
      </c>
      <c r="F20" s="11">
        <v>2820</v>
      </c>
      <c r="G20" s="12">
        <v>1</v>
      </c>
      <c r="H20" s="11">
        <f t="shared" si="0"/>
        <v>2820</v>
      </c>
      <c r="I20" s="38">
        <v>40668</v>
      </c>
      <c r="J20" s="38">
        <v>40699</v>
      </c>
      <c r="K20" s="13" t="s">
        <v>63</v>
      </c>
      <c r="L20" s="13">
        <v>9701</v>
      </c>
      <c r="M20" s="40" t="s">
        <v>77</v>
      </c>
      <c r="N20" s="13" t="s">
        <v>64</v>
      </c>
      <c r="O20" s="41"/>
      <c r="P20" s="11">
        <v>2820</v>
      </c>
      <c r="Q20" s="11"/>
    </row>
    <row r="21" spans="1:17" ht="22.5" customHeight="1">
      <c r="A21" s="9"/>
      <c r="B21" s="19" t="s">
        <v>52</v>
      </c>
      <c r="C21" s="19"/>
      <c r="D21" s="19"/>
      <c r="E21" s="65" t="s">
        <v>60</v>
      </c>
      <c r="F21" s="58">
        <f>SUM(F22:F23)</f>
        <v>11000</v>
      </c>
      <c r="G21" s="59">
        <v>5</v>
      </c>
      <c r="H21" s="58">
        <f t="shared" si="0"/>
        <v>2200</v>
      </c>
      <c r="I21" s="60">
        <v>40668</v>
      </c>
      <c r="J21" s="61">
        <v>40699</v>
      </c>
      <c r="K21" s="62" t="s">
        <v>63</v>
      </c>
      <c r="L21" s="62">
        <v>9701</v>
      </c>
      <c r="M21" s="63" t="s">
        <v>77</v>
      </c>
      <c r="N21" s="62" t="s">
        <v>64</v>
      </c>
      <c r="O21" s="64"/>
      <c r="P21" s="58">
        <v>1000</v>
      </c>
      <c r="Q21" s="58">
        <v>10000</v>
      </c>
    </row>
    <row r="22" spans="1:17" ht="22.5" customHeight="1">
      <c r="A22" s="9"/>
      <c r="B22" s="3"/>
      <c r="C22" s="4" t="s">
        <v>110</v>
      </c>
      <c r="D22" s="21" t="s">
        <v>106</v>
      </c>
      <c r="E22" s="39" t="s">
        <v>60</v>
      </c>
      <c r="F22" s="11">
        <v>10000</v>
      </c>
      <c r="G22" s="12">
        <v>5</v>
      </c>
      <c r="H22" s="11">
        <f t="shared" si="0"/>
        <v>2000</v>
      </c>
      <c r="I22" s="38">
        <v>40668</v>
      </c>
      <c r="J22" s="38">
        <v>40699</v>
      </c>
      <c r="K22" s="13" t="s">
        <v>63</v>
      </c>
      <c r="L22" s="13">
        <v>9701</v>
      </c>
      <c r="M22" s="40" t="s">
        <v>77</v>
      </c>
      <c r="N22" s="13" t="s">
        <v>64</v>
      </c>
      <c r="O22" s="41" t="s">
        <v>66</v>
      </c>
      <c r="P22" s="11" t="s">
        <v>69</v>
      </c>
      <c r="Q22" s="11">
        <v>10000</v>
      </c>
    </row>
    <row r="23" spans="1:17" ht="22.5" customHeight="1">
      <c r="A23" s="9"/>
      <c r="B23" s="3"/>
      <c r="C23" s="4" t="s">
        <v>72</v>
      </c>
      <c r="D23" s="21" t="s">
        <v>108</v>
      </c>
      <c r="E23" s="39" t="s">
        <v>73</v>
      </c>
      <c r="F23" s="11">
        <v>1000</v>
      </c>
      <c r="G23" s="12">
        <v>1</v>
      </c>
      <c r="H23" s="11">
        <f t="shared" si="0"/>
        <v>1000</v>
      </c>
      <c r="I23" s="38">
        <v>40668</v>
      </c>
      <c r="J23" s="38">
        <v>40699</v>
      </c>
      <c r="K23" s="13" t="s">
        <v>63</v>
      </c>
      <c r="L23" s="13">
        <v>9701</v>
      </c>
      <c r="M23" s="40" t="s">
        <v>77</v>
      </c>
      <c r="N23" s="13" t="s">
        <v>64</v>
      </c>
      <c r="O23" s="41"/>
      <c r="P23" s="11">
        <v>1000</v>
      </c>
      <c r="Q23" s="11"/>
    </row>
    <row r="24" spans="1:17" ht="47.25" customHeight="1">
      <c r="A24" s="89" t="s">
        <v>93</v>
      </c>
      <c r="B24" s="89"/>
      <c r="C24" s="89"/>
      <c r="D24" s="89"/>
      <c r="E24" s="55" t="s">
        <v>61</v>
      </c>
      <c r="F24" s="51">
        <f>SUM(F25)</f>
        <v>28180</v>
      </c>
      <c r="G24" s="52">
        <v>1</v>
      </c>
      <c r="H24" s="51">
        <f t="shared" si="0"/>
        <v>28180</v>
      </c>
      <c r="I24" s="56">
        <v>40668</v>
      </c>
      <c r="J24" s="56">
        <v>40729</v>
      </c>
      <c r="K24" s="50" t="s">
        <v>63</v>
      </c>
      <c r="L24" s="50">
        <v>9701</v>
      </c>
      <c r="M24" s="54" t="s">
        <v>77</v>
      </c>
      <c r="N24" s="50" t="s">
        <v>64</v>
      </c>
      <c r="O24" s="9"/>
      <c r="P24" s="51">
        <v>28180</v>
      </c>
      <c r="Q24" s="51" t="s">
        <v>69</v>
      </c>
    </row>
    <row r="25" spans="1:17" ht="22.5" customHeight="1">
      <c r="A25" s="9"/>
      <c r="B25" s="19" t="s">
        <v>53</v>
      </c>
      <c r="C25" s="19"/>
      <c r="D25" s="19"/>
      <c r="E25" s="65" t="s">
        <v>61</v>
      </c>
      <c r="F25" s="58">
        <f>SUM(F26:F29)</f>
        <v>28180</v>
      </c>
      <c r="G25" s="59">
        <v>1</v>
      </c>
      <c r="H25" s="58">
        <f t="shared" si="0"/>
        <v>28180</v>
      </c>
      <c r="I25" s="60">
        <v>40668</v>
      </c>
      <c r="J25" s="60">
        <v>40729</v>
      </c>
      <c r="K25" s="62" t="s">
        <v>63</v>
      </c>
      <c r="L25" s="62">
        <v>9701</v>
      </c>
      <c r="M25" s="63" t="s">
        <v>77</v>
      </c>
      <c r="N25" s="62" t="s">
        <v>64</v>
      </c>
      <c r="O25" s="64"/>
      <c r="P25" s="58">
        <f>SUM(P26:P29)</f>
        <v>28180</v>
      </c>
      <c r="Q25" s="58" t="s">
        <v>69</v>
      </c>
    </row>
    <row r="26" spans="1:17" ht="22.5" customHeight="1">
      <c r="A26" s="9"/>
      <c r="B26" s="3"/>
      <c r="C26" s="4" t="s">
        <v>99</v>
      </c>
      <c r="D26" s="21" t="s">
        <v>101</v>
      </c>
      <c r="E26" s="39" t="s">
        <v>60</v>
      </c>
      <c r="F26" s="11">
        <v>25000</v>
      </c>
      <c r="G26" s="12">
        <v>1</v>
      </c>
      <c r="H26" s="11">
        <f t="shared" si="0"/>
        <v>25000</v>
      </c>
      <c r="I26" s="38">
        <v>40668</v>
      </c>
      <c r="J26" s="38">
        <v>40729</v>
      </c>
      <c r="K26" s="13" t="s">
        <v>63</v>
      </c>
      <c r="L26" s="13">
        <v>9701</v>
      </c>
      <c r="M26" s="40" t="s">
        <v>77</v>
      </c>
      <c r="N26" s="13" t="s">
        <v>64</v>
      </c>
      <c r="O26" s="41" t="s">
        <v>67</v>
      </c>
      <c r="P26" s="11">
        <v>25000</v>
      </c>
      <c r="Q26" s="11" t="s">
        <v>69</v>
      </c>
    </row>
    <row r="27" spans="1:17" ht="22.5" customHeight="1">
      <c r="A27" s="9"/>
      <c r="B27" s="3"/>
      <c r="C27" s="4" t="s">
        <v>72</v>
      </c>
      <c r="D27" s="21" t="s">
        <v>78</v>
      </c>
      <c r="E27" s="39" t="s">
        <v>73</v>
      </c>
      <c r="F27" s="11">
        <v>1000</v>
      </c>
      <c r="G27" s="12">
        <v>1</v>
      </c>
      <c r="H27" s="11">
        <f t="shared" si="0"/>
        <v>1000</v>
      </c>
      <c r="I27" s="38">
        <v>40668</v>
      </c>
      <c r="J27" s="38">
        <v>40729</v>
      </c>
      <c r="K27" s="13" t="s">
        <v>63</v>
      </c>
      <c r="L27" s="13">
        <v>9701</v>
      </c>
      <c r="M27" s="40" t="s">
        <v>77</v>
      </c>
      <c r="N27" s="13" t="s">
        <v>64</v>
      </c>
      <c r="O27" s="41"/>
      <c r="P27" s="11">
        <v>1000</v>
      </c>
      <c r="Q27" s="11"/>
    </row>
    <row r="28" spans="1:17" ht="22.5" customHeight="1">
      <c r="A28" s="9"/>
      <c r="B28" s="3"/>
      <c r="C28" s="4" t="s">
        <v>99</v>
      </c>
      <c r="D28" s="21" t="s">
        <v>102</v>
      </c>
      <c r="E28" s="39" t="s">
        <v>61</v>
      </c>
      <c r="F28" s="11">
        <v>2000</v>
      </c>
      <c r="G28" s="12">
        <v>1</v>
      </c>
      <c r="H28" s="11">
        <f t="shared" si="0"/>
        <v>2000</v>
      </c>
      <c r="I28" s="38">
        <v>40668</v>
      </c>
      <c r="J28" s="38">
        <v>40729</v>
      </c>
      <c r="K28" s="13" t="s">
        <v>63</v>
      </c>
      <c r="L28" s="13">
        <v>9701</v>
      </c>
      <c r="M28" s="40" t="s">
        <v>77</v>
      </c>
      <c r="N28" s="13" t="s">
        <v>64</v>
      </c>
      <c r="O28" s="5"/>
      <c r="P28" s="11">
        <v>2000</v>
      </c>
      <c r="Q28" s="11" t="s">
        <v>69</v>
      </c>
    </row>
    <row r="29" spans="1:17" ht="22.5" customHeight="1">
      <c r="A29" s="9"/>
      <c r="B29" s="3"/>
      <c r="C29" s="4" t="s">
        <v>72</v>
      </c>
      <c r="D29" s="21" t="s">
        <v>79</v>
      </c>
      <c r="E29" s="39" t="s">
        <v>73</v>
      </c>
      <c r="F29" s="11">
        <v>180</v>
      </c>
      <c r="G29" s="12">
        <v>1</v>
      </c>
      <c r="H29" s="11">
        <f t="shared" si="0"/>
        <v>180</v>
      </c>
      <c r="I29" s="38">
        <v>40668</v>
      </c>
      <c r="J29" s="38">
        <v>40729</v>
      </c>
      <c r="K29" s="13" t="s">
        <v>63</v>
      </c>
      <c r="L29" s="13">
        <v>9701</v>
      </c>
      <c r="M29" s="40" t="s">
        <v>77</v>
      </c>
      <c r="N29" s="13" t="s">
        <v>64</v>
      </c>
      <c r="O29" s="5"/>
      <c r="P29" s="11">
        <v>180</v>
      </c>
      <c r="Q29" s="11"/>
    </row>
    <row r="30" spans="1:17" ht="33.75" customHeight="1">
      <c r="A30" s="16" t="s">
        <v>94</v>
      </c>
      <c r="B30" s="16"/>
      <c r="C30" s="16"/>
      <c r="D30" s="16"/>
      <c r="E30" s="55" t="s">
        <v>61</v>
      </c>
      <c r="F30" s="51">
        <v>63000</v>
      </c>
      <c r="G30" s="52">
        <v>1</v>
      </c>
      <c r="H30" s="51">
        <f t="shared" si="0"/>
        <v>63000</v>
      </c>
      <c r="I30" s="56">
        <v>40699</v>
      </c>
      <c r="J30" s="56">
        <v>40882</v>
      </c>
      <c r="K30" s="50" t="s">
        <v>63</v>
      </c>
      <c r="L30" s="50">
        <v>9701</v>
      </c>
      <c r="M30" s="54" t="s">
        <v>77</v>
      </c>
      <c r="N30" s="50" t="s">
        <v>64</v>
      </c>
      <c r="O30" s="9"/>
      <c r="P30" s="51">
        <v>63000</v>
      </c>
      <c r="Q30" s="51" t="s">
        <v>69</v>
      </c>
    </row>
    <row r="31" spans="1:17" ht="22.5" customHeight="1">
      <c r="A31" s="9"/>
      <c r="B31" s="19" t="s">
        <v>95</v>
      </c>
      <c r="C31" s="19"/>
      <c r="D31" s="19"/>
      <c r="E31" s="65" t="s">
        <v>61</v>
      </c>
      <c r="F31" s="58">
        <f>SUM(F32:F33)</f>
        <v>30000</v>
      </c>
      <c r="G31" s="59">
        <v>1</v>
      </c>
      <c r="H31" s="58">
        <f>SUM(H32:H33)</f>
        <v>30000</v>
      </c>
      <c r="I31" s="60">
        <v>40699</v>
      </c>
      <c r="J31" s="60">
        <v>40729</v>
      </c>
      <c r="K31" s="62" t="s">
        <v>63</v>
      </c>
      <c r="L31" s="62">
        <v>9701</v>
      </c>
      <c r="M31" s="63" t="s">
        <v>77</v>
      </c>
      <c r="N31" s="62" t="s">
        <v>64</v>
      </c>
      <c r="O31" s="64"/>
      <c r="P31" s="58">
        <f>SUM(P32:P33)</f>
        <v>30000</v>
      </c>
      <c r="Q31" s="58" t="s">
        <v>69</v>
      </c>
    </row>
    <row r="32" spans="1:17" ht="22.5" customHeight="1">
      <c r="A32" s="9"/>
      <c r="B32" s="3"/>
      <c r="C32" s="4" t="s">
        <v>103</v>
      </c>
      <c r="D32" s="21" t="s">
        <v>105</v>
      </c>
      <c r="E32" s="39" t="s">
        <v>61</v>
      </c>
      <c r="F32" s="11">
        <v>23000</v>
      </c>
      <c r="G32" s="12">
        <v>1</v>
      </c>
      <c r="H32" s="11">
        <f t="shared" si="0"/>
        <v>23000</v>
      </c>
      <c r="I32" s="38">
        <v>40699</v>
      </c>
      <c r="J32" s="38">
        <v>40729</v>
      </c>
      <c r="K32" s="13" t="s">
        <v>63</v>
      </c>
      <c r="L32" s="13">
        <v>9701</v>
      </c>
      <c r="M32" s="40" t="s">
        <v>77</v>
      </c>
      <c r="N32" s="13" t="s">
        <v>64</v>
      </c>
      <c r="O32" s="5"/>
      <c r="P32" s="11">
        <v>23000</v>
      </c>
      <c r="Q32" s="11" t="s">
        <v>69</v>
      </c>
    </row>
    <row r="33" spans="1:17" ht="22.5" customHeight="1">
      <c r="A33" s="9"/>
      <c r="B33" s="3"/>
      <c r="C33" s="4" t="s">
        <v>72</v>
      </c>
      <c r="D33" s="21" t="s">
        <v>109</v>
      </c>
      <c r="E33" s="39" t="s">
        <v>73</v>
      </c>
      <c r="F33" s="11">
        <v>7000</v>
      </c>
      <c r="G33" s="12">
        <v>1</v>
      </c>
      <c r="H33" s="11">
        <f t="shared" si="0"/>
        <v>7000</v>
      </c>
      <c r="I33" s="38">
        <v>40699</v>
      </c>
      <c r="J33" s="38">
        <v>40729</v>
      </c>
      <c r="K33" s="13" t="s">
        <v>63</v>
      </c>
      <c r="L33" s="13">
        <v>9701</v>
      </c>
      <c r="M33" s="40" t="s">
        <v>77</v>
      </c>
      <c r="N33" s="13" t="s">
        <v>64</v>
      </c>
      <c r="O33" s="5"/>
      <c r="P33" s="11">
        <v>7000</v>
      </c>
      <c r="Q33" s="11"/>
    </row>
    <row r="34" spans="1:17" ht="22.5" customHeight="1">
      <c r="A34" s="9"/>
      <c r="B34" s="19" t="s">
        <v>96</v>
      </c>
      <c r="C34" s="19"/>
      <c r="D34" s="19"/>
      <c r="E34" s="65" t="s">
        <v>62</v>
      </c>
      <c r="F34" s="58">
        <v>33000</v>
      </c>
      <c r="G34" s="59">
        <v>2000</v>
      </c>
      <c r="H34" s="58">
        <f t="shared" si="0"/>
        <v>16.5</v>
      </c>
      <c r="I34" s="60">
        <v>40729</v>
      </c>
      <c r="J34" s="60">
        <v>40882</v>
      </c>
      <c r="K34" s="62" t="s">
        <v>63</v>
      </c>
      <c r="L34" s="62">
        <v>9701</v>
      </c>
      <c r="M34" s="63" t="s">
        <v>77</v>
      </c>
      <c r="N34" s="62" t="s">
        <v>64</v>
      </c>
      <c r="O34" s="64"/>
      <c r="P34" s="58">
        <v>33000</v>
      </c>
      <c r="Q34" s="58" t="s">
        <v>69</v>
      </c>
    </row>
    <row r="35" spans="1:17" ht="22.5" customHeight="1">
      <c r="A35" s="9"/>
      <c r="B35" s="3"/>
      <c r="C35" s="4" t="s">
        <v>103</v>
      </c>
      <c r="D35" s="21" t="s">
        <v>104</v>
      </c>
      <c r="E35" s="39" t="s">
        <v>62</v>
      </c>
      <c r="F35" s="11">
        <v>30000</v>
      </c>
      <c r="G35" s="12">
        <v>1500</v>
      </c>
      <c r="H35" s="11">
        <f t="shared" si="0"/>
        <v>20</v>
      </c>
      <c r="I35" s="38">
        <v>40729</v>
      </c>
      <c r="J35" s="38">
        <v>40882</v>
      </c>
      <c r="K35" s="13" t="s">
        <v>63</v>
      </c>
      <c r="L35" s="13">
        <v>9701</v>
      </c>
      <c r="M35" s="40" t="s">
        <v>77</v>
      </c>
      <c r="N35" s="13" t="s">
        <v>64</v>
      </c>
      <c r="O35" s="41" t="s">
        <v>68</v>
      </c>
      <c r="P35" s="11">
        <v>30000</v>
      </c>
      <c r="Q35" s="11" t="s">
        <v>69</v>
      </c>
    </row>
    <row r="36" spans="1:17" ht="22.5" customHeight="1">
      <c r="A36" s="9"/>
      <c r="B36" s="3"/>
      <c r="C36" s="4" t="s">
        <v>72</v>
      </c>
      <c r="D36" s="21" t="s">
        <v>80</v>
      </c>
      <c r="E36" s="39" t="s">
        <v>73</v>
      </c>
      <c r="F36" s="69">
        <v>3000</v>
      </c>
      <c r="G36" s="70">
        <v>1</v>
      </c>
      <c r="H36" s="69">
        <f t="shared" si="0"/>
        <v>3000</v>
      </c>
      <c r="I36" s="38">
        <v>40729</v>
      </c>
      <c r="J36" s="38">
        <v>40882</v>
      </c>
      <c r="K36" s="39" t="s">
        <v>63</v>
      </c>
      <c r="L36" s="39">
        <v>9701</v>
      </c>
      <c r="M36" s="71" t="s">
        <v>77</v>
      </c>
      <c r="N36" s="39" t="s">
        <v>64</v>
      </c>
      <c r="O36" s="41"/>
      <c r="P36" s="69">
        <v>3000</v>
      </c>
      <c r="Q36" s="69"/>
    </row>
  </sheetData>
  <autoFilter ref="A12:Q36"/>
  <mergeCells count="20">
    <mergeCell ref="A1:Q1"/>
    <mergeCell ref="B14:D14"/>
    <mergeCell ref="B18:D18"/>
    <mergeCell ref="B21:D21"/>
    <mergeCell ref="B25:D25"/>
    <mergeCell ref="B31:D31"/>
    <mergeCell ref="B34:D34"/>
    <mergeCell ref="A7:C7"/>
    <mergeCell ref="A8:C8"/>
    <mergeCell ref="A24:D24"/>
    <mergeCell ref="A30:D30"/>
    <mergeCell ref="A9:C9"/>
    <mergeCell ref="P10:Q10"/>
    <mergeCell ref="P11:Q11"/>
    <mergeCell ref="A13:D13"/>
    <mergeCell ref="A2:C2"/>
    <mergeCell ref="A3:C3"/>
    <mergeCell ref="A4:C4"/>
    <mergeCell ref="A5:C5"/>
    <mergeCell ref="A6:C6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2" tint="-0.499984740745262"/>
  </sheetPr>
  <dimension ref="A1:A4"/>
  <sheetViews>
    <sheetView workbookViewId="0">
      <selection activeCell="A5" sqref="A5"/>
    </sheetView>
  </sheetViews>
  <sheetFormatPr defaultRowHeight="15"/>
  <cols>
    <col min="1" max="1" width="47.5703125" customWidth="1"/>
  </cols>
  <sheetData>
    <row r="1" spans="1:1">
      <c r="A1" s="1" t="s">
        <v>83</v>
      </c>
    </row>
    <row r="2" spans="1:1">
      <c r="A2" t="s">
        <v>84</v>
      </c>
    </row>
    <row r="3" spans="1:1">
      <c r="A3" t="s">
        <v>85</v>
      </c>
    </row>
    <row r="4" spans="1:1">
      <c r="A4" t="s">
        <v>86</v>
      </c>
    </row>
  </sheetData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8" tint="0.39997558519241921"/>
  </sheetPr>
  <dimension ref="A1:A5"/>
  <sheetViews>
    <sheetView workbookViewId="0">
      <selection activeCell="A7" sqref="A7"/>
    </sheetView>
  </sheetViews>
  <sheetFormatPr defaultRowHeight="15"/>
  <cols>
    <col min="1" max="1" width="34" customWidth="1"/>
  </cols>
  <sheetData>
    <row r="1" spans="1:1">
      <c r="A1" s="88" t="s">
        <v>87</v>
      </c>
    </row>
    <row r="2" spans="1:1">
      <c r="A2" t="s">
        <v>88</v>
      </c>
    </row>
    <row r="3" spans="1:1">
      <c r="A3" t="s">
        <v>89</v>
      </c>
    </row>
    <row r="4" spans="1:1">
      <c r="A4" t="s">
        <v>90</v>
      </c>
    </row>
    <row r="5" spans="1:1">
      <c r="A5" t="s">
        <v>91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Proposta</vt:lpstr>
      <vt:lpstr>Participantes</vt:lpstr>
      <vt:lpstr>Plano de Trabalho</vt:lpstr>
      <vt:lpstr>Anexos</vt:lpstr>
      <vt:lpstr>Termos de Referência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Gabrielle</dc:creator>
  <cp:lastModifiedBy>Gabrielle</cp:lastModifiedBy>
  <dcterms:created xsi:type="dcterms:W3CDTF">2011-04-04T06:52:38Z</dcterms:created>
  <dcterms:modified xsi:type="dcterms:W3CDTF">2011-04-04T17:15:00Z</dcterms:modified>
</cp:coreProperties>
</file>